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Izvještaj o izvršenju proračuna" sheetId="1" r:id="rId1"/>
    <sheet name="Prihodi i rashodi po ekon.klas." sheetId="2" r:id="rId2"/>
    <sheet name="Prih. i rash.po izvorima fin." sheetId="3" r:id="rId3"/>
    <sheet name="Prihodi i rashodi prema fun.kl." sheetId="4" r:id="rId4"/>
    <sheet name="Račun fin.prema ekon.klasif." sheetId="5" r:id="rId5"/>
    <sheet name="Analitički prikaz rač.finan." sheetId="6" r:id="rId6"/>
    <sheet name="Rač.finan.prema izv.fin." sheetId="7" r:id="rId7"/>
    <sheet name="Izvršenje po organ.klasif." sheetId="8" r:id="rId8"/>
    <sheet name="Izvršenje po progr.klasif." sheetId="9" r:id="rId9"/>
  </sheets>
  <definedNames/>
  <calcPr fullCalcOnLoad="1"/>
</workbook>
</file>

<file path=xl/sharedStrings.xml><?xml version="1.0" encoding="utf-8"?>
<sst xmlns="http://schemas.openxmlformats.org/spreadsheetml/2006/main" count="5473" uniqueCount="1847">
  <si>
    <t>Grad Novska</t>
  </si>
  <si>
    <t/>
  </si>
  <si>
    <t>Trg dr. Franje Tuđmana 2</t>
  </si>
  <si>
    <t>44330 NOVSKA</t>
  </si>
  <si>
    <t>OIB: 09112913581</t>
  </si>
  <si>
    <t>Izvještaj o izvršenju proračuna</t>
  </si>
  <si>
    <t>Za razdoblje od 01.01.2019. do 30.06.2019.</t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</si>
  <si>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</si>
  <si>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</si>
  <si>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</si>
  <si>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</si>
  <si>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</si>
  <si>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</si>
  <si>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</si>
  <si>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</si>
  <si>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</si>
  <si>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</si>
  <si>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</si>
  <si>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</si>
  <si>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</si>
  <si>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94.905.633,00</t>
  </si>
  <si>
    <t>128,28%</t>
  </si>
  <si>
    <t>7 Prihodi od prodaje nefinancijske imovine</t>
  </si>
  <si>
    <t>2.594.535,00</t>
  </si>
  <si>
    <t>617.611,81</t>
  </si>
  <si>
    <t>426,95%</t>
  </si>
  <si>
    <t>23,80%</t>
  </si>
  <si>
    <t xml:space="preserve"> UKUPNI PRIHODI</t>
  </si>
  <si>
    <t>97.500.168,00</t>
  </si>
  <si>
    <t xml:space="preserve">3 Rashodi poslovanja                                                                                  </t>
  </si>
  <si>
    <t>55.264.694,00</t>
  </si>
  <si>
    <t>4 Rashodi za nabavu nefinancijske imovine</t>
  </si>
  <si>
    <t>66.975.517,00</t>
  </si>
  <si>
    <t xml:space="preserve"> UKUPNI RASHODI</t>
  </si>
  <si>
    <t>122.240.211,00</t>
  </si>
  <si>
    <t xml:space="preserve"> VIŠAK / MANJAK</t>
  </si>
  <si>
    <t>-24.740.043,00</t>
  </si>
  <si>
    <t>B. RAČUN ZADUŽIVANJA / FINANCIRANJA</t>
  </si>
  <si>
    <t>8 Primici od financijske imovine i zaduživanja</t>
  </si>
  <si>
    <t>0,00</t>
  </si>
  <si>
    <t>25.168.000,00</t>
  </si>
  <si>
    <t>0,00%</t>
  </si>
  <si>
    <t>5 Izdaci za financijsku imovinu i otplate zajmova</t>
  </si>
  <si>
    <t>536.079,56</t>
  </si>
  <si>
    <t>1.078.120,00</t>
  </si>
  <si>
    <t>100,00%</t>
  </si>
  <si>
    <t>49,72%</t>
  </si>
  <si>
    <t xml:space="preserve"> NETO ZADUŽIVANJE</t>
  </si>
  <si>
    <t>-536.079,56</t>
  </si>
  <si>
    <t>24.089.880,00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</si>
  <si>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</si>
  <si>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</si>
  <si>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</si>
  <si>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</si>
  <si>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</si>
  <si>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</si>
  <si>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18.370.941,48</t>
  </si>
  <si>
    <t>40.540.183,00</t>
  </si>
  <si>
    <t>19.734.443,56</t>
  </si>
  <si>
    <t>107,42%</t>
  </si>
  <si>
    <t>611 Porez i prirez na dohodak</t>
  </si>
  <si>
    <t>17.531.183,72</t>
  </si>
  <si>
    <t>38.774.183,00</t>
  </si>
  <si>
    <t>19.368.782,03</t>
  </si>
  <si>
    <t>110,48%</t>
  </si>
  <si>
    <t>6111 Porez i prirez na dohodak od nesamostalnog rada</t>
  </si>
  <si>
    <t>16.849.887,52</t>
  </si>
  <si>
    <t>18.187.227,06</t>
  </si>
  <si>
    <t>6112 Porez i prirez na dohodak od samostalnih djelatnosti</t>
  </si>
  <si>
    <t>343.854,29</t>
  </si>
  <si>
    <t>443.696,91</t>
  </si>
  <si>
    <t>6113 Porez i prirez na dohodak od imovine i imovinskih prava</t>
  </si>
  <si>
    <t>153.166,11</t>
  </si>
  <si>
    <t>188.807,86</t>
  </si>
  <si>
    <t>6114 Porez i prirez na dohodak od kapitala</t>
  </si>
  <si>
    <t>191.273,40</t>
  </si>
  <si>
    <t>246.900,48</t>
  </si>
  <si>
    <t>6115 Porez i prirez na dohodak po godišnjoj prijavi</t>
  </si>
  <si>
    <t>302.149,72</t>
  </si>
  <si>
    <t>6116 Porez i prirez na dohodak utvrđen u postupku nadzora za prethodne godine</t>
  </si>
  <si>
    <t>173,40</t>
  </si>
  <si>
    <t xml:space="preserve">6117 Povrat poreza i prireza na dohodak po godišnjoj prijavi                                             </t>
  </si>
  <si>
    <t>-7.171,00</t>
  </si>
  <si>
    <t>613 Porezi na imovinu</t>
  </si>
  <si>
    <t>757.714,52</t>
  </si>
  <si>
    <t>1.541.000,00</t>
  </si>
  <si>
    <t>289.914,37</t>
  </si>
  <si>
    <t>6131 Stalni porezi na nepokretnu imovinu (zemlju, zgrade, kuće i ostalo)</t>
  </si>
  <si>
    <t>19.857,15</t>
  </si>
  <si>
    <t>17.769,97</t>
  </si>
  <si>
    <t>6134 Povremeni porezi na imovinu</t>
  </si>
  <si>
    <t>737.857,37</t>
  </si>
  <si>
    <t>272.144,40</t>
  </si>
  <si>
    <t>614 Porezi na robu i usluge</t>
  </si>
  <si>
    <t>82.043,24</t>
  </si>
  <si>
    <t>225.000,00</t>
  </si>
  <si>
    <t>75.747,16</t>
  </si>
  <si>
    <t>6142 Porez na promet</t>
  </si>
  <si>
    <t>69.000,94</t>
  </si>
  <si>
    <t>75.049,61</t>
  </si>
  <si>
    <t>6145 Porezi na korištenje dobara ili izvođenje aktivnosti</t>
  </si>
  <si>
    <t>13.042,30</t>
  </si>
  <si>
    <t>697,55</t>
  </si>
  <si>
    <t>63 Pomoći iz inozemstva i od subjekata unutar općeg proračuna</t>
  </si>
  <si>
    <t>35.873.660,00</t>
  </si>
  <si>
    <t>4.493.295,82</t>
  </si>
  <si>
    <t>633 Pomoći proračunu iz drugih proračuna</t>
  </si>
  <si>
    <t>12.342,93</t>
  </si>
  <si>
    <t>6.904.030,00</t>
  </si>
  <si>
    <t>1.876.130,94</t>
  </si>
  <si>
    <t>6331 Tekuće pomoći proračunu iz drugih proračuna</t>
  </si>
  <si>
    <t>68.454,60</t>
  </si>
  <si>
    <t>6332 Kapitalne pomoći proračunu iz drugih proračuna</t>
  </si>
  <si>
    <t>1.807.676,34</t>
  </si>
  <si>
    <t>634 Pomoći od izvanproračunskih korisnika</t>
  </si>
  <si>
    <t>7.314,24</t>
  </si>
  <si>
    <t>3.341.588,00</t>
  </si>
  <si>
    <t>170.869,98</t>
  </si>
  <si>
    <t>2336,13%</t>
  </si>
  <si>
    <t>6341 Tekuće pomoći od izvanproračunskih korisnika</t>
  </si>
  <si>
    <t>636 Pomoći proračunskim korisnicima iz proračuna koji im nije nadležan</t>
  </si>
  <si>
    <t>468.115,01</t>
  </si>
  <si>
    <t>1.224.474,00</t>
  </si>
  <si>
    <t>77.300,00</t>
  </si>
  <si>
    <t>6361 Tekuće pomoći proračunskim korisnicima iz proračuna koji im nije nadležan</t>
  </si>
  <si>
    <t>16.000,00</t>
  </si>
  <si>
    <t>50,00%</t>
  </si>
  <si>
    <t>6362 Kapitalne pomoći proračunskim korisnicima iz proračuna koji im nije nadležan</t>
  </si>
  <si>
    <t>452.115,01</t>
  </si>
  <si>
    <t>638 Pomoći iz državnog proračuna temeljem prijenosa EU sredstava</t>
  </si>
  <si>
    <t>186.710,00</t>
  </si>
  <si>
    <t>24.403.568,00</t>
  </si>
  <si>
    <t>2.368.994,90</t>
  </si>
  <si>
    <t>6381 Tekuće pomoći iz državnog proračuna temeljem prijenosa EU sredstava</t>
  </si>
  <si>
    <t>420.526,06</t>
  </si>
  <si>
    <t>6382 Kapitalne pomoći iz državnog proračuna temeljem prijenosa EU sredstava</t>
  </si>
  <si>
    <t>1.948.468,84</t>
  </si>
  <si>
    <t>64 Prihodi od imovine</t>
  </si>
  <si>
    <t>6.164.000,00</t>
  </si>
  <si>
    <t>2.383.656,04</t>
  </si>
  <si>
    <t>641 Prihodi od financijske imovine</t>
  </si>
  <si>
    <t>13.138,56</t>
  </si>
  <si>
    <t>18.000,00</t>
  </si>
  <si>
    <t>30.873,31</t>
  </si>
  <si>
    <t>6413 Kamate na oročena sredstva i depozite po viđenju</t>
  </si>
  <si>
    <t>468,30</t>
  </si>
  <si>
    <t>41,16</t>
  </si>
  <si>
    <t>6415 Prihodi od pozitivnih tečajnih razlika i razlika zbog primjene valutne klauzule</t>
  </si>
  <si>
    <t>7.885,41</t>
  </si>
  <si>
    <t>7.969,45</t>
  </si>
  <si>
    <t>6416 Prihodi od dividendi</t>
  </si>
  <si>
    <t>4.784,85</t>
  </si>
  <si>
    <t>22.862,70</t>
  </si>
  <si>
    <t>642 Prihodi od nefinancijske imovine</t>
  </si>
  <si>
    <t>6.146.000,00</t>
  </si>
  <si>
    <t>2.352.782,73</t>
  </si>
  <si>
    <t>6421 Naknade za koncesije</t>
  </si>
  <si>
    <t>15.059,81</t>
  </si>
  <si>
    <t>20.527,86</t>
  </si>
  <si>
    <t>6422 Prihodi od zakupa i iznajmljivanja imovine</t>
  </si>
  <si>
    <t>644.729,83</t>
  </si>
  <si>
    <t>6423 Naknada za korištenje nefinancijske imovine</t>
  </si>
  <si>
    <t>1.524.708,57</t>
  </si>
  <si>
    <t>1.687.525,04</t>
  </si>
  <si>
    <t xml:space="preserve">65 Prihodi od upravnih i administrativnih pristojbi, pristojbi po posebnim propisima i naknada         </t>
  </si>
  <si>
    <t>11.978.260,00</t>
  </si>
  <si>
    <t>5.223.426,16</t>
  </si>
  <si>
    <t xml:space="preserve">651 Upravne i administrativne pristojbe                                                                 </t>
  </si>
  <si>
    <t>48.666,70</t>
  </si>
  <si>
    <t>202.000,00</t>
  </si>
  <si>
    <t>48.366,47</t>
  </si>
  <si>
    <t xml:space="preserve">6513 Ostale upravne pristojbe i naknade                                                                  </t>
  </si>
  <si>
    <t>46.695,14</t>
  </si>
  <si>
    <t xml:space="preserve">6514 Ostale pristojbe i naknade                                                                          </t>
  </si>
  <si>
    <t>1.671,33</t>
  </si>
  <si>
    <t>652 Prihodi po posebnim propisima</t>
  </si>
  <si>
    <t>6.326.260,00</t>
  </si>
  <si>
    <t xml:space="preserve">6522 Prihodi vodnog gospodarstva                                                                         </t>
  </si>
  <si>
    <t>12.462,13</t>
  </si>
  <si>
    <t>3.037,32</t>
  </si>
  <si>
    <t>6524 Doprinosi za šume</t>
  </si>
  <si>
    <t>422.152,14</t>
  </si>
  <si>
    <t>1.706.891,47</t>
  </si>
  <si>
    <t>6526 Ostali nespomenuti prihodi</t>
  </si>
  <si>
    <t>1.160.373,77</t>
  </si>
  <si>
    <t xml:space="preserve">653 Komunalni doprinosi i naknade                                                                       </t>
  </si>
  <si>
    <t>2.112.208,71</t>
  </si>
  <si>
    <t>5.450.000,00</t>
  </si>
  <si>
    <t>2.304.757,13</t>
  </si>
  <si>
    <t xml:space="preserve">6531 Komunalni doprinosi                                                                                 </t>
  </si>
  <si>
    <t>106.522,17</t>
  </si>
  <si>
    <t>73.977,73</t>
  </si>
  <si>
    <t xml:space="preserve">6532 Komunalne naknade                                                                                   </t>
  </si>
  <si>
    <t>2.005.686,54</t>
  </si>
  <si>
    <t>2.230.779,40</t>
  </si>
  <si>
    <t>66 Prihodi od prodaje proizvoda i robe te pruženih usluga i prihodi od donacija</t>
  </si>
  <si>
    <t>54.252,55</t>
  </si>
  <si>
    <t>349.530,00</t>
  </si>
  <si>
    <t>661 Prihodi od prodaje proizvoda i robe te pruženih usluga</t>
  </si>
  <si>
    <t>300.000,00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</si>
  <si>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</si>
  <si>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</si>
  <si>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</si>
  <si>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49.530,00</t>
  </si>
  <si>
    <t>50.000,00</t>
  </si>
  <si>
    <t>100,95%</t>
  </si>
  <si>
    <t>6632 Kapitalne donacije</t>
  </si>
  <si>
    <t xml:space="preserve">71 Prihodi od prodaje neproizvedene dugotrajne imovine                                                 </t>
  </si>
  <si>
    <t>121.155,79</t>
  </si>
  <si>
    <t>2.249.655,00</t>
  </si>
  <si>
    <t>386.648,90</t>
  </si>
  <si>
    <t>319,13%</t>
  </si>
  <si>
    <t>17,19%</t>
  </si>
  <si>
    <t>711 Prihodi od prodaje materijalne imovine - prirodnih bogatstava</t>
  </si>
  <si>
    <t>7111 Zemljište</t>
  </si>
  <si>
    <t>72 Prihodi od prodaje proizvedene dugotrajne imovine</t>
  </si>
  <si>
    <t>23.501,07</t>
  </si>
  <si>
    <t>344.880,00</t>
  </si>
  <si>
    <t>230.962,91</t>
  </si>
  <si>
    <t>982,78%</t>
  </si>
  <si>
    <t>66,97%</t>
  </si>
  <si>
    <t>721 Prihodi od prodaje građevinskih objekata</t>
  </si>
  <si>
    <t>335.500,00</t>
  </si>
  <si>
    <t>224.849,41</t>
  </si>
  <si>
    <t>956,76%</t>
  </si>
  <si>
    <t>67,02%</t>
  </si>
  <si>
    <t>7211 Stambeni objekti</t>
  </si>
  <si>
    <t>722 Prihodi od prodaje postrojenja i opreme</t>
  </si>
  <si>
    <t>9.380,00</t>
  </si>
  <si>
    <t>6.113,50</t>
  </si>
  <si>
    <t>65,18%</t>
  </si>
  <si>
    <t>31 Rashodi za zaposlene</t>
  </si>
  <si>
    <t>17.130.537,00</t>
  </si>
  <si>
    <t>7.289.086,70</t>
  </si>
  <si>
    <t xml:space="preserve">311 Plaće (Bruto)                                                                                       </t>
  </si>
  <si>
    <t>14.277.849,00</t>
  </si>
  <si>
    <t>3111 Plaće za redovan rad</t>
  </si>
  <si>
    <t>3113 Plaće za prekovremeni rad</t>
  </si>
  <si>
    <t>1.892,95</t>
  </si>
  <si>
    <t>10.148,43</t>
  </si>
  <si>
    <t>312 Ostali rashodi za zaposlene</t>
  </si>
  <si>
    <t>728.582,00</t>
  </si>
  <si>
    <t>446.422,24</t>
  </si>
  <si>
    <t>3121 Ostali rashodi za zaposlene</t>
  </si>
  <si>
    <t>313 Doprinosi na plaće</t>
  </si>
  <si>
    <t>2.124.106,00</t>
  </si>
  <si>
    <t>3131 Doprinosi za mirovinsko osiguranje</t>
  </si>
  <si>
    <t>6.861,36</t>
  </si>
  <si>
    <t>3132 Doprinosi za obvezno zdravstveno osiguranje</t>
  </si>
  <si>
    <t xml:space="preserve">3133 Doprinosi za obvezno osiguranje u slučaju nezaposlenosti                                            </t>
  </si>
  <si>
    <t>12.307,03</t>
  </si>
  <si>
    <t>32 Materijalni rashodi</t>
  </si>
  <si>
    <t>18.591.959,00</t>
  </si>
  <si>
    <t>321 Naknade troškova zaposlenima</t>
  </si>
  <si>
    <t>1.533.819,00</t>
  </si>
  <si>
    <t>3211 Službena putovanja</t>
  </si>
  <si>
    <t>3212 Naknade za prijevoz, za rad na terenu i odvojeni život</t>
  </si>
  <si>
    <t>304.884,53</t>
  </si>
  <si>
    <t>3213 Stručno usavršavanje zaposlenika</t>
  </si>
  <si>
    <t>27.314,46</t>
  </si>
  <si>
    <t xml:space="preserve">3214 Ostale naknade troškova zaposlenima                                                                 </t>
  </si>
  <si>
    <t>5.517,00</t>
  </si>
  <si>
    <t>322 Rashodi za materijal i energiju</t>
  </si>
  <si>
    <t>2.927.170,00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</si>
  <si>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</si>
  <si>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</si>
  <si>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</si>
  <si>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</si>
  <si>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</si>
  <si>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</si>
  <si>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2.477,00</t>
  </si>
  <si>
    <t>178.369,29</t>
  </si>
  <si>
    <t>323 Rashodi za usluge</t>
  </si>
  <si>
    <t>11.523.079,00</t>
  </si>
  <si>
    <t>3231 Usluge telefona, pošte i prijevoza</t>
  </si>
  <si>
    <t>3232 Usluge tekućeg i investicijskog održavanja</t>
  </si>
  <si>
    <t>3233 Usluge promidžbe i informiranja</t>
  </si>
  <si>
    <t>608.543,97</t>
  </si>
  <si>
    <t>3234 Komunalne usluge</t>
  </si>
  <si>
    <t>3235 Zakupnine i najamnine</t>
  </si>
  <si>
    <t>7.130,00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</si>
  <si>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</si>
  <si>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</si>
  <si>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</si>
  <si>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</si>
  <si>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</si>
  <si>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>9.371,75</t>
  </si>
  <si>
    <t>4.186,00</t>
  </si>
  <si>
    <t>3.078,47</t>
  </si>
  <si>
    <t xml:space="preserve">3241 Naknade troškova osobama izvan radnog odnosa                                                        </t>
  </si>
  <si>
    <t>329 Ostali nespomenuti rashodi poslovanja</t>
  </si>
  <si>
    <t>2.603.705,00</t>
  </si>
  <si>
    <t xml:space="preserve">3291 Naknade za rad predstavničkih i izvršnih tijela, povjerenstava i slično                             </t>
  </si>
  <si>
    <t>215.018,79</t>
  </si>
  <si>
    <t>195.686,96</t>
  </si>
  <si>
    <t>3292 Premije osiguranja</t>
  </si>
  <si>
    <t>3293 Reprezentacija</t>
  </si>
  <si>
    <t>3294 Članarine i norme</t>
  </si>
  <si>
    <t>20.892,74</t>
  </si>
  <si>
    <t>28.023,96</t>
  </si>
  <si>
    <t xml:space="preserve">3295 Pristojbe i naknade                                                                                 </t>
  </si>
  <si>
    <t>36.367,20</t>
  </si>
  <si>
    <t>3296 Troškovi sudskih postupaka</t>
  </si>
  <si>
    <t>100,00</t>
  </si>
  <si>
    <t>8.500,00</t>
  </si>
  <si>
    <t>3299 Ostali nespomenuti rashodi poslovanja</t>
  </si>
  <si>
    <t>34 Financijski rashodi</t>
  </si>
  <si>
    <t>289.901,00</t>
  </si>
  <si>
    <t>43,29%</t>
  </si>
  <si>
    <t>342 Kamate za primljene kredite i zajmove</t>
  </si>
  <si>
    <t>59.344,03</t>
  </si>
  <si>
    <t>186.000,00</t>
  </si>
  <si>
    <t>96.956,03</t>
  </si>
  <si>
    <t>52,13%</t>
  </si>
  <si>
    <t>3423 Kamate za primljene kredite i zajmove od kreditnih i ostalih financijskih institucija izvan javnog sektora</t>
  </si>
  <si>
    <t>343 Ostali financijski rashodi</t>
  </si>
  <si>
    <t>103.901,00</t>
  </si>
  <si>
    <t>3431 Bankarske usluge i usluge platnog prometa</t>
  </si>
  <si>
    <t xml:space="preserve">3432 Negativne tečajne razlike i razlike zbog primjene valutne klauzule                                  </t>
  </si>
  <si>
    <t>244,89</t>
  </si>
  <si>
    <t>1.066,32</t>
  </si>
  <si>
    <t>3433 Zatezne kamate</t>
  </si>
  <si>
    <t>3434 Ostali nespomenuti financijski rashodi</t>
  </si>
  <si>
    <t>0,02</t>
  </si>
  <si>
    <t>35 Subvencije</t>
  </si>
  <si>
    <t>3.075.000,00</t>
  </si>
  <si>
    <t>1.378.945,64</t>
  </si>
  <si>
    <t>351 Subvencije trgovačkim društvima u javnom sektoru</t>
  </si>
  <si>
    <t>500.000,00</t>
  </si>
  <si>
    <t>352 Subvencije trgovačkim društvima, zadrugama, poljoprivrednicima i obrtnicima izvan javnog sektora</t>
  </si>
  <si>
    <t>2.575.000,00</t>
  </si>
  <si>
    <t>53,55%</t>
  </si>
  <si>
    <t>3522 Subvencije trgovačkim društvima i zadrugama izvan javnog sektora</t>
  </si>
  <si>
    <t>521.468,23</t>
  </si>
  <si>
    <t xml:space="preserve">3523 Subvencije poljoprivrednicima i obrtnicima                                                          </t>
  </si>
  <si>
    <t>857.477,41</t>
  </si>
  <si>
    <t>36 Pomoći dane u inozemstvo i unutar općeg proračuna</t>
  </si>
  <si>
    <t>493.573,69</t>
  </si>
  <si>
    <t>3.936.375,00</t>
  </si>
  <si>
    <t>1.056.106,09</t>
  </si>
  <si>
    <t xml:space="preserve">363 Pomoći unutar općeg proračuna                                                                       </t>
  </si>
  <si>
    <t>2.731.475,00</t>
  </si>
  <si>
    <t>393.554,74</t>
  </si>
  <si>
    <t xml:space="preserve">3631 Tekuće pomoći unutar općeg proračuna                                                                </t>
  </si>
  <si>
    <t>3.506,08</t>
  </si>
  <si>
    <t>3632 Kapitalne pomoći unutar općeg proračuna</t>
  </si>
  <si>
    <t>390.048,66</t>
  </si>
  <si>
    <t>366 Pomoći proračunskim korisnicima drugih proračuna</t>
  </si>
  <si>
    <t>1.204.900,00</t>
  </si>
  <si>
    <t>662.551,35</t>
  </si>
  <si>
    <t>3661 Tekuće pomoći proračunskim korisnicima drugih proračuna</t>
  </si>
  <si>
    <t>172.565,98</t>
  </si>
  <si>
    <t>374.453,85</t>
  </si>
  <si>
    <t>3662 Kapitalne pomoći proračunskim korisnicima drugih proračuna</t>
  </si>
  <si>
    <t>321.007,71</t>
  </si>
  <si>
    <t>288.097,50</t>
  </si>
  <si>
    <t>37 Naknade građanima i kućanstvima na temelju osiguranja i druge naknade</t>
  </si>
  <si>
    <t>1.240.241,93</t>
  </si>
  <si>
    <t>2.975.000,00</t>
  </si>
  <si>
    <t>1.233.538,94</t>
  </si>
  <si>
    <t>372 Ostale naknade građanima i kućanstvima iz proračuna</t>
  </si>
  <si>
    <t>3721 Naknade građanima i kućanstvima u novcu</t>
  </si>
  <si>
    <t>1.114.480,00</t>
  </si>
  <si>
    <t>1.114.261,10</t>
  </si>
  <si>
    <t>3722 Naknade građanima i kućanstvima u naravi</t>
  </si>
  <si>
    <t>125.761,93</t>
  </si>
  <si>
    <t>119.277,84</t>
  </si>
  <si>
    <t>38 Ostali rashodi</t>
  </si>
  <si>
    <t>3.055.067,22</t>
  </si>
  <si>
    <t>9.265.922,00</t>
  </si>
  <si>
    <t>4.381.241,57</t>
  </si>
  <si>
    <t>381 Tekuće donacije</t>
  </si>
  <si>
    <t>2.932.908,91</t>
  </si>
  <si>
    <t>6.956.786,00</t>
  </si>
  <si>
    <t>3.430.692,67</t>
  </si>
  <si>
    <t>3811 Tekuće donacije u novcu</t>
  </si>
  <si>
    <t>382 Kapitalne donacije</t>
  </si>
  <si>
    <t>60.157,82</t>
  </si>
  <si>
    <t>769.136,00</t>
  </si>
  <si>
    <t>320.951,98</t>
  </si>
  <si>
    <t xml:space="preserve">3821 Kapitalne donacije neprofitnim organizacijama                                                       </t>
  </si>
  <si>
    <t>383 Kazne, penali i naknade štete</t>
  </si>
  <si>
    <t>9.031,04</t>
  </si>
  <si>
    <t>20.000,00</t>
  </si>
  <si>
    <t>3831 Naknade šteta pravnim i fizičkim osobama</t>
  </si>
  <si>
    <t xml:space="preserve">386 Kapitalne pomoći                                                                                    </t>
  </si>
  <si>
    <t>52.969,45</t>
  </si>
  <si>
    <t>1.520.000,00</t>
  </si>
  <si>
    <t>629.596,92</t>
  </si>
  <si>
    <t>41 Rashodi za nabavu neproizvedene dugotrajne imovine</t>
  </si>
  <si>
    <t>115.910,45</t>
  </si>
  <si>
    <t>309.625,00</t>
  </si>
  <si>
    <t>411 Materijalna imovina - prirodna bogatstva</t>
  </si>
  <si>
    <t>49.476,00</t>
  </si>
  <si>
    <t>172.000,00</t>
  </si>
  <si>
    <t>249.510,00</t>
  </si>
  <si>
    <t>4111 Zemljište</t>
  </si>
  <si>
    <t>412 Nematerijalna imovina</t>
  </si>
  <si>
    <t>66.434,45</t>
  </si>
  <si>
    <t>137.625,00</t>
  </si>
  <si>
    <t>72.625,00</t>
  </si>
  <si>
    <t>4123 Licence</t>
  </si>
  <si>
    <t>4124 Ostala prava</t>
  </si>
  <si>
    <t>42 Rashodi za nabavu proizvedene dugotrajne imovine</t>
  </si>
  <si>
    <t>1.910.063,00</t>
  </si>
  <si>
    <t>421 Građevinski objekti</t>
  </si>
  <si>
    <t>250.000,00</t>
  </si>
  <si>
    <t>422 Postrojenja i oprema</t>
  </si>
  <si>
    <t>1.148.063,00</t>
  </si>
  <si>
    <t>4221 Uredska oprema i namještaj</t>
  </si>
  <si>
    <t>4222 Komunikacijska oprema</t>
  </si>
  <si>
    <t>9.299,00</t>
  </si>
  <si>
    <t>4223 Oprema za održavanje i zaštitu</t>
  </si>
  <si>
    <t>4227 Uređaji, strojevi i oprema za ostale namjene</t>
  </si>
  <si>
    <t>423 Prijevozna sredstva</t>
  </si>
  <si>
    <t>320.000,00</t>
  </si>
  <si>
    <t>311.250,00</t>
  </si>
  <si>
    <t>97,27%</t>
  </si>
  <si>
    <t>4231 Prijevozna sredstva u cestovnom prometu</t>
  </si>
  <si>
    <t xml:space="preserve">424 Knjige, umjetnička djela i ostale izložbene vrijednosti                                             </t>
  </si>
  <si>
    <t>57.804,42</t>
  </si>
  <si>
    <t>152.000,00</t>
  </si>
  <si>
    <t>4241 Knjige</t>
  </si>
  <si>
    <t xml:space="preserve">426 Nematerijalna proizvedena imovina                                                                   </t>
  </si>
  <si>
    <t>40.000,00</t>
  </si>
  <si>
    <t>45 Rashodi za dodatna ulaganja na nefinancijskoj imovini</t>
  </si>
  <si>
    <t>64.755.829,00</t>
  </si>
  <si>
    <t>451 Dodatna ulaganja na građevinskim objektima</t>
  </si>
  <si>
    <t>61.555.829,00</t>
  </si>
  <si>
    <t>4511 Dodatna ulaganja na građevinskim objektima</t>
  </si>
  <si>
    <t>454 Dodatna ulaganja za ostalu nefinancijsku imovinu</t>
  </si>
  <si>
    <t>3.200.000,00</t>
  </si>
  <si>
    <t>30.000,00</t>
  </si>
  <si>
    <t>0,94%</t>
  </si>
  <si>
    <t>4541 Dodatna ulaganja za ostalu nefinancijsku imovinu</t>
  </si>
  <si>
    <t>7227 Uređaji, strojevi i oprema za ostale namjene</t>
  </si>
  <si>
    <t>Prihodi i rashodi prema izvorima financiranja</t>
  </si>
  <si>
    <t>PRIHODI I RASHODI PREMA IZVORIMA FINANCIRANJA</t>
  </si>
  <si>
    <t xml:space="preserve"> SVEUKUPNI PRIHODI</t>
  </si>
  <si>
    <t>Izvor 1. OPĆI PRIHODI I PRIMICI</t>
  </si>
  <si>
    <t>46.767.183,00</t>
  </si>
  <si>
    <t>22.464.544,83</t>
  </si>
  <si>
    <t>Izvor 1.0. OPĆI PRIHODI I PRIMICI</t>
  </si>
  <si>
    <t>Izvor 2. VLASTITI PRIHODI</t>
  </si>
  <si>
    <t>637.346,08</t>
  </si>
  <si>
    <t>1.728.260,00</t>
  </si>
  <si>
    <t>Izvor 2.0. VLASTITI PRIHODI PRORAČUNSKIH KORISNIKA</t>
  </si>
  <si>
    <t>Izvor 4. PRIHODI ZA POSEBNE NAMJENE</t>
  </si>
  <si>
    <t>11.322.493,00</t>
  </si>
  <si>
    <t>4.597.920,52</t>
  </si>
  <si>
    <t>Izvor 4.0. PRIHODI ZA POSEBNE NAMJENE</t>
  </si>
  <si>
    <t>Izvor 5. POMOĆI</t>
  </si>
  <si>
    <t>35.400.072,00</t>
  </si>
  <si>
    <t>4.322.425,84</t>
  </si>
  <si>
    <t>Izvor 5.0. POMOĆI</t>
  </si>
  <si>
    <t>667.167,94</t>
  </si>
  <si>
    <t>Izvor 6. DONACIJE</t>
  </si>
  <si>
    <t>74.530,00</t>
  </si>
  <si>
    <t>Izvor 6.0. DONACIJE</t>
  </si>
  <si>
    <t>Izvor 7. PRIHODI OD PRODAJE ILI ZAMJENE NEFINANCIJSKE IMOVINE</t>
  </si>
  <si>
    <t>2.207.630,00</t>
  </si>
  <si>
    <t>472.592,16</t>
  </si>
  <si>
    <t>Izvor 7.1. PRIHODI OD PRODAJE NEFINANCIJSKE IMOVINE</t>
  </si>
  <si>
    <t xml:space="preserve"> SVEUKUPNI RASHODI</t>
  </si>
  <si>
    <t>46.806.606,00</t>
  </si>
  <si>
    <t>1.513.013,00</t>
  </si>
  <si>
    <t>Izvor 2.1. VLASTITI PRIHODI-KNJIŽNICA</t>
  </si>
  <si>
    <t>1.771,15</t>
  </si>
  <si>
    <t>22.000,00</t>
  </si>
  <si>
    <t>8.432,00</t>
  </si>
  <si>
    <t>38,33%</t>
  </si>
  <si>
    <t>Izvor 2.2. VLASTITI PRIHODI-PUČKO</t>
  </si>
  <si>
    <t>103.715,77</t>
  </si>
  <si>
    <t>95.600,00</t>
  </si>
  <si>
    <t>Izvor 2.3. VLASTITI PRIHODI-VRTIĆ</t>
  </si>
  <si>
    <t>1.365.413,00</t>
  </si>
  <si>
    <t>Izvor 2.4. VLASTITI PRIHODI-JVP</t>
  </si>
  <si>
    <t>15.794.328,00</t>
  </si>
  <si>
    <t>Izvor 4.4. KOMUNALNA NAKNADA</t>
  </si>
  <si>
    <t>5.883.732,00</t>
  </si>
  <si>
    <t>4.108.476,65</t>
  </si>
  <si>
    <t>32.460.313,00</t>
  </si>
  <si>
    <t>Izvor 5.1. TEKUĆE POTPORE IZ DRŽAVNOG PRORAČUNA</t>
  </si>
  <si>
    <t>3.086.299,00</t>
  </si>
  <si>
    <t>1.428.381,88</t>
  </si>
  <si>
    <t>Izvor 5.2. KAPITALNE POTPORE IZ DRŽAVNOG PRORAČUNA</t>
  </si>
  <si>
    <t>68.887,46</t>
  </si>
  <si>
    <t>17.009.775,00</t>
  </si>
  <si>
    <t>Izvor 5.3. TEKUĆE POTPORE IZ ŽUPANIJE</t>
  </si>
  <si>
    <t>413.270,00</t>
  </si>
  <si>
    <t>50.776,15</t>
  </si>
  <si>
    <t>15.000,00</t>
  </si>
  <si>
    <t>14.473,00</t>
  </si>
  <si>
    <t>42,24%</t>
  </si>
  <si>
    <t>5.093,00</t>
  </si>
  <si>
    <t>Izvor 8. VIŠAK PRIHODA</t>
  </si>
  <si>
    <t>468.478,00</t>
  </si>
  <si>
    <t>Izvor 8.0. VIŠAK PRIHODA</t>
  </si>
  <si>
    <t>Izvor 8.1. VIŠAK-KNJIŽNICA</t>
  </si>
  <si>
    <t>Izvor 8.2. VIŠAK-PUČKO</t>
  </si>
  <si>
    <t>236.494,00</t>
  </si>
  <si>
    <t>Izvor 8.3. VIŠAK-VRTIĆ</t>
  </si>
  <si>
    <t>231.984,00</t>
  </si>
  <si>
    <t>Izvor 9. NAMJENSKI PRIMICI</t>
  </si>
  <si>
    <t>Izvor 9.1. FINANCIRANJE IZ SREDSTAVA KREDITA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</si>
  <si>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</si>
  <si>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</si>
  <si>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</si>
  <si>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</si>
  <si>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</si>
  <si>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</si>
  <si>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</si>
  <si>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</si>
  <si>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</si>
  <si>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11.445.535,00</t>
  </si>
  <si>
    <t>Funkcijska klasifikacija 011 "Izvršna  i zakonodavna tijela, financijski i fiskalni poslovi, vanjski poslovi"</t>
  </si>
  <si>
    <t>11.404.535,00</t>
  </si>
  <si>
    <t>Funkcijska klasifikacija 013 Opće usluge</t>
  </si>
  <si>
    <t>11.000,00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</si>
  <si>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</si>
  <si>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</si>
  <si>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</si>
  <si>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</si>
  <si>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704.162,34</t>
  </si>
  <si>
    <t>3.737.238,00</t>
  </si>
  <si>
    <t>Funkcijska klasifikacija 032 Usluge protupožarne zaštite</t>
  </si>
  <si>
    <t>Funkcijska klasifikacija 04 Ekonomski poslovi</t>
  </si>
  <si>
    <t>18.852.528,00</t>
  </si>
  <si>
    <t>5.785.783,29</t>
  </si>
  <si>
    <t>Funkcijska klasifikacija 041 "Opći ekonomski, trgovački i poslovi vezani uz rad"</t>
  </si>
  <si>
    <t>3.851.200,00</t>
  </si>
  <si>
    <t>2.582.211,23</t>
  </si>
  <si>
    <t>Funkcijska klasifikacija 042 "Poljoprivreda, šumarstvo, ribarstvo i lov"</t>
  </si>
  <si>
    <t>200.000,00</t>
  </si>
  <si>
    <t>135.000,00</t>
  </si>
  <si>
    <t>67,50%</t>
  </si>
  <si>
    <t>Funkcijska klasifikacija 045 Promet</t>
  </si>
  <si>
    <t>9.494.578,00</t>
  </si>
  <si>
    <t>2.546.666,82</t>
  </si>
  <si>
    <t>Funkcijska klasifikacija 047 Ostale industrije</t>
  </si>
  <si>
    <t>249.999,98</t>
  </si>
  <si>
    <t>5.306.750,00</t>
  </si>
  <si>
    <t>521.905,24</t>
  </si>
  <si>
    <t>Funkcijska klasifikacija 05 Zaštita okoliša</t>
  </si>
  <si>
    <t>2.337.289,00</t>
  </si>
  <si>
    <t>1.083.079,84</t>
  </si>
  <si>
    <t>Funkcijska klasifikacija 051 Gospodarenje otpadom</t>
  </si>
  <si>
    <t>523.135,69</t>
  </si>
  <si>
    <t>1.100.289,00</t>
  </si>
  <si>
    <t>573.484,80</t>
  </si>
  <si>
    <t>52,12%</t>
  </si>
  <si>
    <t>Funkcijska klasifikacija 052 Gospodarenje otpadnim vodama</t>
  </si>
  <si>
    <t>1.087.000,00</t>
  </si>
  <si>
    <t>498.970,04</t>
  </si>
  <si>
    <t>Funkcijska klasifikacija 053 Smanjenje zagađivanja</t>
  </si>
  <si>
    <t>150.000,00</t>
  </si>
  <si>
    <t>10.625,00</t>
  </si>
  <si>
    <t>7,08%</t>
  </si>
  <si>
    <t>Funkcijska klasifikacija 06 Usluge unapređenja stanovanja i zajednice</t>
  </si>
  <si>
    <t>27.820.448,00</t>
  </si>
  <si>
    <t>7.968.303,58</t>
  </si>
  <si>
    <t>Funkcijska klasifikacija 062 Razvoj zajednice</t>
  </si>
  <si>
    <t>15.130.748,00</t>
  </si>
  <si>
    <t>3.408.330,96</t>
  </si>
  <si>
    <t>Funkcijska klasifikacija 063 Opskrba vodom</t>
  </si>
  <si>
    <t>105.000,00</t>
  </si>
  <si>
    <t>Funkcijska klasifikacija 064 Ulična rasvjeta</t>
  </si>
  <si>
    <t>290.155,75</t>
  </si>
  <si>
    <t>648.000,00</t>
  </si>
  <si>
    <t>355.178,61</t>
  </si>
  <si>
    <t>Funkcijska klasifikacija 066 Rashodi vezani za stanovanje i kom. pogodnosti koji nisu drugdje svrstani</t>
  </si>
  <si>
    <t>11.936.700,00</t>
  </si>
  <si>
    <t>4.204.794,01</t>
  </si>
  <si>
    <t>Funkcijska klasifikacija 07 Zdravstvo</t>
  </si>
  <si>
    <t>Funkcijska klasifikacija 074 Službe javnog zdravstva</t>
  </si>
  <si>
    <t>Funkcijska klasifikacija 08 "Rekreacija, kultura i religija"</t>
  </si>
  <si>
    <t>34.663.635,00</t>
  </si>
  <si>
    <t>Funkcijska klasifikacija 081 Službe rekreacije i sporta</t>
  </si>
  <si>
    <t>2.238.091,00</t>
  </si>
  <si>
    <t>1.247.232,83</t>
  </si>
  <si>
    <t>Funkcijska klasifikacija 082 Službe kulture</t>
  </si>
  <si>
    <t>31.333.844,00</t>
  </si>
  <si>
    <t>Funkcijska klasifikacija 084 Religijske i druge službe zajednice</t>
  </si>
  <si>
    <t>Funkcijska klasifikacija 086 "Rashodi za rekreaciju, kulturu i religiju koji nisu drugdje svrstani"</t>
  </si>
  <si>
    <t>187.379,73</t>
  </si>
  <si>
    <t>791.700,00</t>
  </si>
  <si>
    <t>285.587,45</t>
  </si>
  <si>
    <t>Funkcijska klasifikacija 09 Obrazovanje</t>
  </si>
  <si>
    <t>17.918.407,00</t>
  </si>
  <si>
    <t>Funkcijska klasifikacija 091 Predškolsko i osnovno obrazovanje</t>
  </si>
  <si>
    <t>14.986.681,00</t>
  </si>
  <si>
    <t>Funkcijska klasifikacija 092 Srednjoškolsko  obrazovanje</t>
  </si>
  <si>
    <t>1.561.726,00</t>
  </si>
  <si>
    <t>Funkcijska klasifikacija 094 Visoka naobrazba</t>
  </si>
  <si>
    <t>747.369,60</t>
  </si>
  <si>
    <t>1.370.000,00</t>
  </si>
  <si>
    <t>682.301,60</t>
  </si>
  <si>
    <t>49,80%</t>
  </si>
  <si>
    <t>Funkcijska klasifikacija 10 Socijalna zaštita</t>
  </si>
  <si>
    <t>863.403,15</t>
  </si>
  <si>
    <t>5.395.131,00</t>
  </si>
  <si>
    <t>2.279.289,28</t>
  </si>
  <si>
    <t>Funkcijska klasifikacija 102 Starost</t>
  </si>
  <si>
    <t>69.210,84</t>
  </si>
  <si>
    <t>2.871.872,00</t>
  </si>
  <si>
    <t>1.247.373,01</t>
  </si>
  <si>
    <t>43,43%</t>
  </si>
  <si>
    <t>Funkcijska klasifikacija 104 Obitelj i djeca</t>
  </si>
  <si>
    <t>594.992,33</t>
  </si>
  <si>
    <t>1.996.259,00</t>
  </si>
  <si>
    <t>729.843,61</t>
  </si>
  <si>
    <t>Funkcijska klasifikacija 109 Aktivnosti socijalne zaštite koje nisu drugdje svrstane</t>
  </si>
  <si>
    <t>199.199,98</t>
  </si>
  <si>
    <t>527.000,00</t>
  </si>
  <si>
    <t>302.072,66</t>
  </si>
  <si>
    <t>Račun financiranja prema ekonomskoj klasifikaciji</t>
  </si>
  <si>
    <t>Racun/Opis</t>
  </si>
  <si>
    <t>B. RAČUN ZADUŽIVANJA FINANCIRANJA</t>
  </si>
  <si>
    <t>84 Primici od zaduživanja</t>
  </si>
  <si>
    <t>842 Primljeni krediti i zajmovi od kreditnih i ostalih financijskih institucija u javnom sektoru</t>
  </si>
  <si>
    <t>54 Izdaci za otplatu glavnice primljenih kredita i zajmova</t>
  </si>
  <si>
    <t>1.073.000,00</t>
  </si>
  <si>
    <t>49,96%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</si>
  <si>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</si>
  <si>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</si>
  <si>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>5.120,00</t>
  </si>
  <si>
    <t xml:space="preserve"> NETO FINANCIRANJE</t>
  </si>
  <si>
    <t>544 Otplata glavnice primljenih kredita i zajmova od kreditnih i ostalih financijskih institucija izvan javnog sektora</t>
  </si>
  <si>
    <t>Račun financiranja prema izvorima financiranja</t>
  </si>
  <si>
    <t xml:space="preserve"> UKUPNI PRIMICI</t>
  </si>
  <si>
    <t>9. NAMJENSKI PRIMICI</t>
  </si>
  <si>
    <t>9.0. NAMJENSKI PRIMICI</t>
  </si>
  <si>
    <t>25.000.000,00</t>
  </si>
  <si>
    <t>9.1. FINANCIRANJE IZ SREDSTAVA KREDITA</t>
  </si>
  <si>
    <t>168.000,00</t>
  </si>
  <si>
    <t xml:space="preserve"> UKUPNI IZDACI</t>
  </si>
  <si>
    <t>1. OPĆI PRIHODI I PRIMICI</t>
  </si>
  <si>
    <t>1.0. OPĆI PRIHODI I PRIMICI</t>
  </si>
  <si>
    <t>2. VLASTITI PRIHODI</t>
  </si>
  <si>
    <t>2.3. VLASTITI PRIHODI-VRTIĆ</t>
  </si>
  <si>
    <t>Analitički prikaz računa financiranja</t>
  </si>
  <si>
    <t>Otplata glavnice kredita - Grad Novska</t>
  </si>
  <si>
    <t>Izvršenje po organizacijskoj klasifikaciji</t>
  </si>
  <si>
    <t>RGP</t>
  </si>
  <si>
    <t>Opis</t>
  </si>
  <si>
    <t>Indeks 2/1</t>
  </si>
  <si>
    <t>123.318.331,00</t>
  </si>
  <si>
    <t>Razdjel</t>
  </si>
  <si>
    <t>002</t>
  </si>
  <si>
    <t>U.O. ZA DRUŠTVENE DJELATNOSTI, PRAVNE POSLOVE I JAVNU NABAVU</t>
  </si>
  <si>
    <t>30.787.255,00</t>
  </si>
  <si>
    <t>Glava</t>
  </si>
  <si>
    <t>00201</t>
  </si>
  <si>
    <t>17.473.168,00</t>
  </si>
  <si>
    <t>00202</t>
  </si>
  <si>
    <t>28926 PUČKO OTVORENO UČILIŠTE</t>
  </si>
  <si>
    <t>2.102.479,00</t>
  </si>
  <si>
    <t>00203</t>
  </si>
  <si>
    <t>28934 KNJIŽNICA I ČITAONICA ANTE JAGAR</t>
  </si>
  <si>
    <t>1.634.047,00</t>
  </si>
  <si>
    <t>00204</t>
  </si>
  <si>
    <t>28942 DJEČJI VRTIĆ RADOST</t>
  </si>
  <si>
    <t>9.440.061,00</t>
  </si>
  <si>
    <t>35,80%</t>
  </si>
  <si>
    <t>00205</t>
  </si>
  <si>
    <t>MJESNA SAMOUPRAVA</t>
  </si>
  <si>
    <t>137.500,00</t>
  </si>
  <si>
    <t>20.956,92</t>
  </si>
  <si>
    <t>15,24%</t>
  </si>
  <si>
    <t>003</t>
  </si>
  <si>
    <t>U.O. ZA PRORAČUN I FINANCIJE</t>
  </si>
  <si>
    <t>2.873.313,00</t>
  </si>
  <si>
    <t>1.521.264,96</t>
  </si>
  <si>
    <t>52,94%</t>
  </si>
  <si>
    <t>00301</t>
  </si>
  <si>
    <t>004</t>
  </si>
  <si>
    <t>U.O. ZA GOSPODARSTVO, POLJ.,KOMUN.SUSTAV I PROST.UREĐENJE</t>
  </si>
  <si>
    <t>89.657.763,00</t>
  </si>
  <si>
    <t>00401</t>
  </si>
  <si>
    <t>U.O. ZA GOSPODARSTVO, POLJ.,KOMUN.SUSTAV I PROST. UREĐENJE</t>
  </si>
  <si>
    <t>87.207.156,00</t>
  </si>
  <si>
    <t>21.929.104,94</t>
  </si>
  <si>
    <t>00402</t>
  </si>
  <si>
    <t>50686 JAVNA VATROGASNA POSTROJBA GRADA NOVSKE</t>
  </si>
  <si>
    <t>2.450.607,00</t>
  </si>
  <si>
    <t>Izvršenje po programskoj klasifikaciji</t>
  </si>
  <si>
    <t>Organizacijska klasifikacija</t>
  </si>
  <si>
    <t>Izvori</t>
  </si>
  <si>
    <t>Projekt/Aktivnost</t>
  </si>
  <si>
    <t>VRSTA RASHODA I IZDATAKA</t>
  </si>
  <si>
    <t>UKUPNO RASHODI I IZDACI</t>
  </si>
  <si>
    <t>RAZDJEL 002 U.O. ZA DRUŠTVENE DJELATNOSTI, PRAVNE POSLOVE I JAVNU NABAVU</t>
  </si>
  <si>
    <t>GLAVA 00201 U.O. ZA DRUŠTVENE DJELATNOSTI, PRAVNE POSLOVE I JAVNU NABAVU</t>
  </si>
  <si>
    <t>14.230.853,00</t>
  </si>
  <si>
    <t>2.686,00</t>
  </si>
  <si>
    <t>2.578,47</t>
  </si>
  <si>
    <t>96,00%</t>
  </si>
  <si>
    <t>3.231.472,00</t>
  </si>
  <si>
    <t>1.268.763,28</t>
  </si>
  <si>
    <t>8.157,00</t>
  </si>
  <si>
    <t>4.890,80</t>
  </si>
  <si>
    <t>1001</t>
  </si>
  <si>
    <t>Program: JAVNA UPRAVA I ADMINISTRACIJA</t>
  </si>
  <si>
    <t>6.132.586,00</t>
  </si>
  <si>
    <t>49,83%</t>
  </si>
  <si>
    <t>A100001</t>
  </si>
  <si>
    <t>Aktivnost: RASHODI ZA ZAPOSLENE</t>
  </si>
  <si>
    <t>2.490.386,00</t>
  </si>
  <si>
    <t>1.171.859,54</t>
  </si>
  <si>
    <t>47,06%</t>
  </si>
  <si>
    <t>311</t>
  </si>
  <si>
    <t xml:space="preserve">Plaće (Bruto)                                                                                       </t>
  </si>
  <si>
    <t>2.003.344,00</t>
  </si>
  <si>
    <t>921.821,79</t>
  </si>
  <si>
    <t>46,01%</t>
  </si>
  <si>
    <t>3111</t>
  </si>
  <si>
    <t>Plaće za redovan rad</t>
  </si>
  <si>
    <t>312</t>
  </si>
  <si>
    <t>Ostali rashodi za zaposlene</t>
  </si>
  <si>
    <t>130.000,00</t>
  </si>
  <si>
    <t>93.238,10</t>
  </si>
  <si>
    <t>71,72%</t>
  </si>
  <si>
    <t>3121</t>
  </si>
  <si>
    <t>313</t>
  </si>
  <si>
    <t>Doprinosi na plaće</t>
  </si>
  <si>
    <t>342.856,00</t>
  </si>
  <si>
    <t>153.096,18</t>
  </si>
  <si>
    <t>44,65%</t>
  </si>
  <si>
    <t>3132</t>
  </si>
  <si>
    <t>Doprinosi za obvezno zdravstveno osiguranje</t>
  </si>
  <si>
    <t>150.678,46</t>
  </si>
  <si>
    <t>3133</t>
  </si>
  <si>
    <t xml:space="preserve">Doprinosi za obvezno osiguranje u slučaju nezaposlenosti                                            </t>
  </si>
  <si>
    <t>2.417,72</t>
  </si>
  <si>
    <t>324</t>
  </si>
  <si>
    <t xml:space="preserve">Naknade troškova osobama izvan radnog odnosa                                                        </t>
  </si>
  <si>
    <t>3241</t>
  </si>
  <si>
    <t>329</t>
  </si>
  <si>
    <t>Ostali nespomenuti rashodi poslovanja</t>
  </si>
  <si>
    <t>11.500,00</t>
  </si>
  <si>
    <t>1.125,00</t>
  </si>
  <si>
    <t>9,78%</t>
  </si>
  <si>
    <t>3295</t>
  </si>
  <si>
    <t xml:space="preserve">Pristojbe i naknade                                                                                 </t>
  </si>
  <si>
    <t>A100002</t>
  </si>
  <si>
    <t>Aktivnost: MATERIJALNO FINANCIJSKI RASHODI</t>
  </si>
  <si>
    <t>1.629.200,00</t>
  </si>
  <si>
    <t>321</t>
  </si>
  <si>
    <t>Naknade troškova zaposlenima</t>
  </si>
  <si>
    <t>155.400,00</t>
  </si>
  <si>
    <t>79.284,06</t>
  </si>
  <si>
    <t>51,02%</t>
  </si>
  <si>
    <t>3211</t>
  </si>
  <si>
    <t>Službena putovanja</t>
  </si>
  <si>
    <t>17.847,96</t>
  </si>
  <si>
    <t>3212</t>
  </si>
  <si>
    <t>Naknade za prijevoz, za rad na terenu i odvojeni život</t>
  </si>
  <si>
    <t>55.500,00</t>
  </si>
  <si>
    <t>3213</t>
  </si>
  <si>
    <t>Stručno usavršavanje zaposlenika</t>
  </si>
  <si>
    <t>5.936,10</t>
  </si>
  <si>
    <t>322</t>
  </si>
  <si>
    <t>Rashodi za materijal i energiju</t>
  </si>
  <si>
    <t>323.000,00</t>
  </si>
  <si>
    <t>164.638,17</t>
  </si>
  <si>
    <t>50,97%</t>
  </si>
  <si>
    <t>3221</t>
  </si>
  <si>
    <t>Uredski materijal i ostali materijalni rashodi</t>
  </si>
  <si>
    <t>130.709,14</t>
  </si>
  <si>
    <t>3223</t>
  </si>
  <si>
    <t>Energija</t>
  </si>
  <si>
    <t>25.590,51</t>
  </si>
  <si>
    <t>3224</t>
  </si>
  <si>
    <t>Materijal i dijelovi za tekuće i investicijsko održavanje</t>
  </si>
  <si>
    <t>1.723,13</t>
  </si>
  <si>
    <t>3225</t>
  </si>
  <si>
    <t>Sitni inventar i auto gume</t>
  </si>
  <si>
    <t>3.081,80</t>
  </si>
  <si>
    <t>3227</t>
  </si>
  <si>
    <t xml:space="preserve">Službena, radna i zaštitna odjeća i obuća                                                           </t>
  </si>
  <si>
    <t>3.533,59</t>
  </si>
  <si>
    <t>323</t>
  </si>
  <si>
    <t>Rashodi za usluge</t>
  </si>
  <si>
    <t>550.000,00</t>
  </si>
  <si>
    <t>3231</t>
  </si>
  <si>
    <t>Usluge telefona, pošte i prijevoza</t>
  </si>
  <si>
    <t>172.484,35</t>
  </si>
  <si>
    <t>3232</t>
  </si>
  <si>
    <t>Usluge tekućeg i investicijskog održavanja</t>
  </si>
  <si>
    <t>34.300,36</t>
  </si>
  <si>
    <t>3236</t>
  </si>
  <si>
    <t>Zdravstvene i veterinarske usluge</t>
  </si>
  <si>
    <t>45.754,73</t>
  </si>
  <si>
    <t>3237</t>
  </si>
  <si>
    <t>Intelektualne i osobne usluge</t>
  </si>
  <si>
    <t>11.522,53</t>
  </si>
  <si>
    <t>3239</t>
  </si>
  <si>
    <t>Ostale usluge</t>
  </si>
  <si>
    <t>1.000,00</t>
  </si>
  <si>
    <t>569.800,00</t>
  </si>
  <si>
    <t>209.245,91</t>
  </si>
  <si>
    <t>36,72%</t>
  </si>
  <si>
    <t>3292</t>
  </si>
  <si>
    <t>Premije osiguranja</t>
  </si>
  <si>
    <t>30.414,16</t>
  </si>
  <si>
    <t>3293</t>
  </si>
  <si>
    <t>Reprezentacija</t>
  </si>
  <si>
    <t>126.803,29</t>
  </si>
  <si>
    <t>3294</t>
  </si>
  <si>
    <t>Članarine i norme</t>
  </si>
  <si>
    <t>80,00</t>
  </si>
  <si>
    <t>3.760,00</t>
  </si>
  <si>
    <t>3296</t>
  </si>
  <si>
    <t>Troškovi sudskih postupaka</t>
  </si>
  <si>
    <t>3299</t>
  </si>
  <si>
    <t>39.688,46</t>
  </si>
  <si>
    <t>343</t>
  </si>
  <si>
    <t>Ostali financijski rashodi</t>
  </si>
  <si>
    <t>3.000,00</t>
  </si>
  <si>
    <t>424</t>
  </si>
  <si>
    <t xml:space="preserve">Knjige, umjetnička djela i ostale izložbene vrijednosti                                             </t>
  </si>
  <si>
    <t>27.000,00</t>
  </si>
  <si>
    <t>7.440,00</t>
  </si>
  <si>
    <t>27,56%</t>
  </si>
  <si>
    <t>4241</t>
  </si>
  <si>
    <t>Knjige</t>
  </si>
  <si>
    <t>A100003</t>
  </si>
  <si>
    <t>Aktivnost: SAVJET MLADIH</t>
  </si>
  <si>
    <t>10.000,00</t>
  </si>
  <si>
    <t>2.270,03</t>
  </si>
  <si>
    <t>22,70%</t>
  </si>
  <si>
    <t>T100001</t>
  </si>
  <si>
    <t>Tekući projekt: TEKUĆA PRORAČUNSKA REZERVA</t>
  </si>
  <si>
    <t>34.625,00</t>
  </si>
  <si>
    <t>23,08%</t>
  </si>
  <si>
    <t>18.625,00</t>
  </si>
  <si>
    <t>46,56%</t>
  </si>
  <si>
    <t>19.000,00</t>
  </si>
  <si>
    <t>366</t>
  </si>
  <si>
    <t>Pomoći proračunskim korisnicima drugih proračuna</t>
  </si>
  <si>
    <t>5.000,00</t>
  </si>
  <si>
    <t>10,00%</t>
  </si>
  <si>
    <t>3662</t>
  </si>
  <si>
    <t>Kapitalne pomoći proračunskim korisnicima drugih proračuna</t>
  </si>
  <si>
    <t>372</t>
  </si>
  <si>
    <t>Ostale naknade građanima i kućanstvima iz proračuna</t>
  </si>
  <si>
    <t>382</t>
  </si>
  <si>
    <t>Kapitalne donacije</t>
  </si>
  <si>
    <t>3821</t>
  </si>
  <si>
    <t xml:space="preserve">Kapitalne donacije neprofitnim organizacijama                                                       </t>
  </si>
  <si>
    <t>383</t>
  </si>
  <si>
    <t>Kazne, penali i naknade štete</t>
  </si>
  <si>
    <t>T100002</t>
  </si>
  <si>
    <t>Tekući projekt: NAKNADE ZA RAD PREDSTAVNIČKIH TIJELA, POVJERENSTVA, ODBORA</t>
  </si>
  <si>
    <t>428.000,00</t>
  </si>
  <si>
    <t>196.751,81</t>
  </si>
  <si>
    <t>45,97%</t>
  </si>
  <si>
    <t>328.000,00</t>
  </si>
  <si>
    <t>148.947,52</t>
  </si>
  <si>
    <t>45,41%</t>
  </si>
  <si>
    <t>3291</t>
  </si>
  <si>
    <t xml:space="preserve">Naknade za rad predstavničkih i izvršnih tijela, povjerenstava i slično                             </t>
  </si>
  <si>
    <t>381</t>
  </si>
  <si>
    <t>Tekuće donacije</t>
  </si>
  <si>
    <t>100.000,00</t>
  </si>
  <si>
    <t>47.804,29</t>
  </si>
  <si>
    <t>47,80%</t>
  </si>
  <si>
    <t>3811</t>
  </si>
  <si>
    <t>Tekuće donacije u novcu</t>
  </si>
  <si>
    <t>T100005</t>
  </si>
  <si>
    <t>Tekući projekt: TROŠKOVI ZA IZBORE</t>
  </si>
  <si>
    <t>240.000,00</t>
  </si>
  <si>
    <t>238.442,85</t>
  </si>
  <si>
    <t>99,35%</t>
  </si>
  <si>
    <t>T100006</t>
  </si>
  <si>
    <t>Tekući projekt: PROMICANJE GRADA U SREDSTVIMA JAVNOG INFORMIRANJA</t>
  </si>
  <si>
    <t>1.185.000,00</t>
  </si>
  <si>
    <t>578.844,47</t>
  </si>
  <si>
    <t>48,85%</t>
  </si>
  <si>
    <t>3233</t>
  </si>
  <si>
    <t>Usluge promidžbe i informiranja</t>
  </si>
  <si>
    <t>568.844,47</t>
  </si>
  <si>
    <t>1007</t>
  </si>
  <si>
    <t>Program: ZDRAVSTVO</t>
  </si>
  <si>
    <t>T100003</t>
  </si>
  <si>
    <t>Tekući projekt: POVEĆANI ZDRAVSTVENI STANDARD</t>
  </si>
  <si>
    <t>1011</t>
  </si>
  <si>
    <t>Program: RAZVOJ CIVILNOG DRUŠTVA</t>
  </si>
  <si>
    <t>1.456.000,00</t>
  </si>
  <si>
    <t>640.172,66</t>
  </si>
  <si>
    <t>43,97%</t>
  </si>
  <si>
    <t>Tekući projekt: UDRUGE MLADEŽI I DJECE</t>
  </si>
  <si>
    <t>113.000,00</t>
  </si>
  <si>
    <t>45,20%</t>
  </si>
  <si>
    <t>Tekući projekt: HUMANITARNE, SOCIJALNE I ZDRAVSTVENE UDRUGE</t>
  </si>
  <si>
    <t>57.000,00</t>
  </si>
  <si>
    <t>55.000,00</t>
  </si>
  <si>
    <t>96,49%</t>
  </si>
  <si>
    <t>Tekući projekt: TEHNIČKA KULTURA</t>
  </si>
  <si>
    <t>T100004</t>
  </si>
  <si>
    <t>Tekući projekt: UDRUGE IZ DOMOVINSKOG RATA</t>
  </si>
  <si>
    <t>330.000,00</t>
  </si>
  <si>
    <t>178.000,00</t>
  </si>
  <si>
    <t>53,94%</t>
  </si>
  <si>
    <t>Tekući projekt: SUFINANCIRANJE RADA OSTALIH UDRUGA</t>
  </si>
  <si>
    <t>308.000,00</t>
  </si>
  <si>
    <t>47.100,00</t>
  </si>
  <si>
    <t>15,29%</t>
  </si>
  <si>
    <t>298.000,00</t>
  </si>
  <si>
    <t>42.100,00</t>
  </si>
  <si>
    <t>14,13%</t>
  </si>
  <si>
    <t>T100007</t>
  </si>
  <si>
    <t>Tekući projekt: SUFINANCIRANJE RADA CRVENOG KRIŽA</t>
  </si>
  <si>
    <t>470.000,00</t>
  </si>
  <si>
    <t>247.072,66</t>
  </si>
  <si>
    <t>52,57%</t>
  </si>
  <si>
    <t>T100008</t>
  </si>
  <si>
    <t>Tekući projekt: ZAŠTITA POTROŠAČA</t>
  </si>
  <si>
    <t>1012</t>
  </si>
  <si>
    <t>Program: JAVNE POTREBE U KULTURI</t>
  </si>
  <si>
    <t>491.260,00</t>
  </si>
  <si>
    <t>127.686,66</t>
  </si>
  <si>
    <t>25,99%</t>
  </si>
  <si>
    <t>A100004</t>
  </si>
  <si>
    <t>Aktivnost: UDRUGE U KULTURI</t>
  </si>
  <si>
    <t>170.000,00</t>
  </si>
  <si>
    <t>66,47%</t>
  </si>
  <si>
    <t>A100005</t>
  </si>
  <si>
    <t>Aktivnost: OČUVANJE KULTURNE BAŠTINE</t>
  </si>
  <si>
    <t>13.000,00</t>
  </si>
  <si>
    <t>6.426,66</t>
  </si>
  <si>
    <t>49,44%</t>
  </si>
  <si>
    <t>K100001</t>
  </si>
  <si>
    <t>Kapitalni projekt: VJERSKE ZAJEDNICE</t>
  </si>
  <si>
    <t>K100003</t>
  </si>
  <si>
    <t>Kapitalni projekt:  ARHEOLOŠKA  ISTRAŽIVANJA</t>
  </si>
  <si>
    <t>8.260,00</t>
  </si>
  <si>
    <t>1013</t>
  </si>
  <si>
    <t>Program: SUFINANCIRANJE OBRAZOVANJA</t>
  </si>
  <si>
    <t>2.157.900,00</t>
  </si>
  <si>
    <t>1.156.528,61</t>
  </si>
  <si>
    <t>53,60%</t>
  </si>
  <si>
    <t>Aktivnost: STIPENDIJE</t>
  </si>
  <si>
    <t>3721</t>
  </si>
  <si>
    <t>Naknade građanima i kućanstvima u novcu</t>
  </si>
  <si>
    <t>664.640,00</t>
  </si>
  <si>
    <t>3722</t>
  </si>
  <si>
    <t>Naknade građanima i kućanstvima u naravi</t>
  </si>
  <si>
    <t>17.661,60</t>
  </si>
  <si>
    <t>Tekući projekt: SUFINANCIRANJE PROGRAMA ŠKOLA S PODRUČJA GRADA</t>
  </si>
  <si>
    <t>787.900,00</t>
  </si>
  <si>
    <t>474.227,01</t>
  </si>
  <si>
    <t>60,19%</t>
  </si>
  <si>
    <t>667.900,00</t>
  </si>
  <si>
    <t>411.781,35</t>
  </si>
  <si>
    <t>61,65%</t>
  </si>
  <si>
    <t>3661</t>
  </si>
  <si>
    <t>Tekuće pomoći proračunskim korisnicima drugih proračuna</t>
  </si>
  <si>
    <t>128.683,85</t>
  </si>
  <si>
    <t>283.097,50</t>
  </si>
  <si>
    <t>120.000,00</t>
  </si>
  <si>
    <t>62.445,66</t>
  </si>
  <si>
    <t>52,04%</t>
  </si>
  <si>
    <t>1015</t>
  </si>
  <si>
    <t>Program: POTICANJE DEMOGRAFSKOG RASTA</t>
  </si>
  <si>
    <t>295.000,00</t>
  </si>
  <si>
    <t>59,00%</t>
  </si>
  <si>
    <t>Aktivnost: KOLICA ZA NOVLJANSKOG KLINCA</t>
  </si>
  <si>
    <t>1017</t>
  </si>
  <si>
    <t>Program: SOCIJALNA SKRB</t>
  </si>
  <si>
    <t>1.396.000,00</t>
  </si>
  <si>
    <t>398.086,24</t>
  </si>
  <si>
    <t>28,52%</t>
  </si>
  <si>
    <t>Aktivnost: POMOĆ GRAĐANIMA I KUĆANSTVU</t>
  </si>
  <si>
    <t>1.090.000,00</t>
  </si>
  <si>
    <t>255.316,24</t>
  </si>
  <si>
    <t>23,42%</t>
  </si>
  <si>
    <t>153.700,00</t>
  </si>
  <si>
    <t>101.616,24</t>
  </si>
  <si>
    <t>Aktivnost: SUFINANCIRANJE PREHRANE DJECE U ŠKOLAMA</t>
  </si>
  <si>
    <t>256.000,00</t>
  </si>
  <si>
    <t>142.770,00</t>
  </si>
  <si>
    <t>55,77%</t>
  </si>
  <si>
    <t>Tekući projekt: DOM ZA STARIJE-USTANOVA U OSNIVANJU</t>
  </si>
  <si>
    <t>1018</t>
  </si>
  <si>
    <t>Program: RAZVOJ SPORTA I REKREACIJE</t>
  </si>
  <si>
    <t>1.975.591,00</t>
  </si>
  <si>
    <t>991.059,60</t>
  </si>
  <si>
    <t>50,17%</t>
  </si>
  <si>
    <t>Aktivnost: FINANCIRANJE SPORTSKIH KLUBOVA</t>
  </si>
  <si>
    <t>1.515.440,00</t>
  </si>
  <si>
    <t>758.739,62</t>
  </si>
  <si>
    <t>50,07%</t>
  </si>
  <si>
    <t>Aktivnost: MATERIJALNI TROŠKOVI ZŠUGN</t>
  </si>
  <si>
    <t>57.291,00</t>
  </si>
  <si>
    <t>29.774,05</t>
  </si>
  <si>
    <t>51,97%</t>
  </si>
  <si>
    <t>52.400,00</t>
  </si>
  <si>
    <t>24.883,25</t>
  </si>
  <si>
    <t>47,49%</t>
  </si>
  <si>
    <t>4.891,00</t>
  </si>
  <si>
    <t>Tekući projekt: ODRŽAVANJE SPORTSKIH OBJEKATA</t>
  </si>
  <si>
    <t>402.860,00</t>
  </si>
  <si>
    <t>202.545,93</t>
  </si>
  <si>
    <t>50,28%</t>
  </si>
  <si>
    <t>1019</t>
  </si>
  <si>
    <t>Program: POTICANJE RAZVOJA TURIZMA</t>
  </si>
  <si>
    <t>138.000,00</t>
  </si>
  <si>
    <t>Tekući projekt: MANIFESTACIJE</t>
  </si>
  <si>
    <t>60.000,00</t>
  </si>
  <si>
    <t xml:space="preserve">Tekući projekt: TURISTIČKO-EDUKATIVNE RADIONCIE </t>
  </si>
  <si>
    <t>78.000,00</t>
  </si>
  <si>
    <t>1020</t>
  </si>
  <si>
    <t>Program: SJEĆANJA NA DOMOVINSKI RAT</t>
  </si>
  <si>
    <t>203.700,00</t>
  </si>
  <si>
    <t>125.487,45</t>
  </si>
  <si>
    <t>61,60%</t>
  </si>
  <si>
    <t>Tekući projekt: MANIFESTACIJE IZ DOMOVINSKOG RATA</t>
  </si>
  <si>
    <t>7.690,61</t>
  </si>
  <si>
    <t>117.796,84</t>
  </si>
  <si>
    <t>1021</t>
  </si>
  <si>
    <t>Program: ZAŽELI</t>
  </si>
  <si>
    <t>2.821.872,00</t>
  </si>
  <si>
    <t>44,20%</t>
  </si>
  <si>
    <t>Tekući projekt: ŽELIM RADITI, ŽELIM POMOĆI</t>
  </si>
  <si>
    <t>2.035.809,00</t>
  </si>
  <si>
    <t>942.513,91</t>
  </si>
  <si>
    <t>46,30%</t>
  </si>
  <si>
    <t>155.515,23</t>
  </si>
  <si>
    <t>498.397,00</t>
  </si>
  <si>
    <t>77.198,40</t>
  </si>
  <si>
    <t>15,49%</t>
  </si>
  <si>
    <t>50.360,00</t>
  </si>
  <si>
    <t>30.908,60</t>
  </si>
  <si>
    <t>61,38%</t>
  </si>
  <si>
    <t>210.173,00</t>
  </si>
  <si>
    <t>40.086,24</t>
  </si>
  <si>
    <t>19,07%</t>
  </si>
  <si>
    <t>27.133,00</t>
  </si>
  <si>
    <t>1.150,63</t>
  </si>
  <si>
    <t>4,24%</t>
  </si>
  <si>
    <t>1023</t>
  </si>
  <si>
    <t>Program: PROGRAMI ZA DJECU I MLADE</t>
  </si>
  <si>
    <t>150.259,00</t>
  </si>
  <si>
    <t>36.757,37</t>
  </si>
  <si>
    <t>24,46%</t>
  </si>
  <si>
    <t>Tekući projekt: UKLJUČITI SE I BITI UKLJUČEN</t>
  </si>
  <si>
    <t>130.259,00</t>
  </si>
  <si>
    <t>34.882,37</t>
  </si>
  <si>
    <t>26,78%</t>
  </si>
  <si>
    <t>40.838,00</t>
  </si>
  <si>
    <t>20.893,48</t>
  </si>
  <si>
    <t>51,16%</t>
  </si>
  <si>
    <t>8.000,00</t>
  </si>
  <si>
    <t>3.196,79</t>
  </si>
  <si>
    <t>39,96%</t>
  </si>
  <si>
    <t>57.421,00</t>
  </si>
  <si>
    <t>4.612,50</t>
  </si>
  <si>
    <t>8,03%</t>
  </si>
  <si>
    <t>1.250,00</t>
  </si>
  <si>
    <t>3.362,50</t>
  </si>
  <si>
    <t>9.000,00</t>
  </si>
  <si>
    <t>422</t>
  </si>
  <si>
    <t>Postrojenja i oprema</t>
  </si>
  <si>
    <t>6.179,60</t>
  </si>
  <si>
    <t>41,20%</t>
  </si>
  <si>
    <t>4221</t>
  </si>
  <si>
    <t>Uredska oprema i namještaj</t>
  </si>
  <si>
    <t>Tekući projekt: GRAD NOVSKA PRIJATELJ DJECE</t>
  </si>
  <si>
    <t>1.875,00</t>
  </si>
  <si>
    <t>9,38%</t>
  </si>
  <si>
    <t>GLAVA 00202 28926 PUČKO OTVORENO UČILIŠTE</t>
  </si>
  <si>
    <t>1.738.685,00</t>
  </si>
  <si>
    <t>31.700,00</t>
  </si>
  <si>
    <t>3.068,31</t>
  </si>
  <si>
    <t>738.753,00</t>
  </si>
  <si>
    <t>419.258,00</t>
  </si>
  <si>
    <t>182.070,11</t>
  </si>
  <si>
    <t>345.727,00</t>
  </si>
  <si>
    <t>149.674,38</t>
  </si>
  <si>
    <t>53,33%</t>
  </si>
  <si>
    <t>58.531,00</t>
  </si>
  <si>
    <t>24.395,73</t>
  </si>
  <si>
    <t>41,68%</t>
  </si>
  <si>
    <t>24.046,58</t>
  </si>
  <si>
    <t>349,15</t>
  </si>
  <si>
    <t>139.495,00</t>
  </si>
  <si>
    <t>24.495,00</t>
  </si>
  <si>
    <t>53,65%</t>
  </si>
  <si>
    <t>10.800,00</t>
  </si>
  <si>
    <t>3214</t>
  </si>
  <si>
    <t xml:space="preserve">Ostale naknade troškova zaposlenima                                                                 </t>
  </si>
  <si>
    <t>268,00</t>
  </si>
  <si>
    <t>35.000,00</t>
  </si>
  <si>
    <t>65.000,00</t>
  </si>
  <si>
    <t>412</t>
  </si>
  <si>
    <t>Nematerijalna imovina</t>
  </si>
  <si>
    <t>Tekući projekt: KAZALIŠNE I KINO  PREDSTAVE</t>
  </si>
  <si>
    <t>180.000,00</t>
  </si>
  <si>
    <t>1.363.726,00</t>
  </si>
  <si>
    <t>672.779,00</t>
  </si>
  <si>
    <t>272.420,66</t>
  </si>
  <si>
    <t>40,49%</t>
  </si>
  <si>
    <t>545.057,00</t>
  </si>
  <si>
    <t>225.119,46</t>
  </si>
  <si>
    <t>41,30%</t>
  </si>
  <si>
    <t>25.000,00</t>
  </si>
  <si>
    <t>40,00%</t>
  </si>
  <si>
    <t>102.722,00</t>
  </si>
  <si>
    <t>37.301,20</t>
  </si>
  <si>
    <t>36,31%</t>
  </si>
  <si>
    <t>36.718,67</t>
  </si>
  <si>
    <t>582,53</t>
  </si>
  <si>
    <t>690.947,00</t>
  </si>
  <si>
    <t>45.000,00</t>
  </si>
  <si>
    <t>22.425,00</t>
  </si>
  <si>
    <t>16.580,00</t>
  </si>
  <si>
    <t>75.234,95</t>
  </si>
  <si>
    <t>71,65%</t>
  </si>
  <si>
    <t>12.390,95</t>
  </si>
  <si>
    <t>51.090,46</t>
  </si>
  <si>
    <t>11.753,54</t>
  </si>
  <si>
    <t>303.947,00</t>
  </si>
  <si>
    <t>5.560,54</t>
  </si>
  <si>
    <t>23.994,68</t>
  </si>
  <si>
    <t>1.675,00</t>
  </si>
  <si>
    <t>3234</t>
  </si>
  <si>
    <t>Komunalne usluge</t>
  </si>
  <si>
    <t>2.435,46</t>
  </si>
  <si>
    <t>11.770,00</t>
  </si>
  <si>
    <t>1.087,50</t>
  </si>
  <si>
    <t>85.000,00</t>
  </si>
  <si>
    <t>11.684,70</t>
  </si>
  <si>
    <t>7.661,97</t>
  </si>
  <si>
    <t>2.420,00</t>
  </si>
  <si>
    <t>3.401,25</t>
  </si>
  <si>
    <t>2.000,00</t>
  </si>
  <si>
    <t>53,18</t>
  </si>
  <si>
    <t>2,66%</t>
  </si>
  <si>
    <t>3431</t>
  </si>
  <si>
    <t>Bankarske usluge i usluge platnog prometa</t>
  </si>
  <si>
    <t>0,61</t>
  </si>
  <si>
    <t>3433</t>
  </si>
  <si>
    <t>Zatezne kamate</t>
  </si>
  <si>
    <t>52,57</t>
  </si>
  <si>
    <t>122.273,75</t>
  </si>
  <si>
    <t>81,52%</t>
  </si>
  <si>
    <t>34.859,34</t>
  </si>
  <si>
    <t>4222</t>
  </si>
  <si>
    <t>Komunikacijska oprema</t>
  </si>
  <si>
    <t>5.937,93</t>
  </si>
  <si>
    <t>4227</t>
  </si>
  <si>
    <t>Uređaji, strojevi i oprema za ostale namjene</t>
  </si>
  <si>
    <t>81.476,48</t>
  </si>
  <si>
    <t>GLAVA 00203 28934 KNJIŽNICA I ČITAONICA ANTE JAGAR</t>
  </si>
  <si>
    <t>1.498.047,00</t>
  </si>
  <si>
    <t>114.000,00</t>
  </si>
  <si>
    <t>1.098.401,00</t>
  </si>
  <si>
    <t>410.606,99</t>
  </si>
  <si>
    <t>37,38%</t>
  </si>
  <si>
    <t>905.190,00</t>
  </si>
  <si>
    <t>337.564,24</t>
  </si>
  <si>
    <t>37,29%</t>
  </si>
  <si>
    <t>38.691,00</t>
  </si>
  <si>
    <t>17.000,00</t>
  </si>
  <si>
    <t>43,94%</t>
  </si>
  <si>
    <t>154.520,00</t>
  </si>
  <si>
    <t>56.042,75</t>
  </si>
  <si>
    <t>36,27%</t>
  </si>
  <si>
    <t>55.205,76</t>
  </si>
  <si>
    <t>836,99</t>
  </si>
  <si>
    <t>344.646,00</t>
  </si>
  <si>
    <t>100.630,00</t>
  </si>
  <si>
    <t>200,00</t>
  </si>
  <si>
    <t>154,00</t>
  </si>
  <si>
    <t>429,90</t>
  </si>
  <si>
    <t>104.500,00</t>
  </si>
  <si>
    <t>512,50</t>
  </si>
  <si>
    <t>6.000,00</t>
  </si>
  <si>
    <t>3238</t>
  </si>
  <si>
    <t>Računalne usluge</t>
  </si>
  <si>
    <t>4.724,99</t>
  </si>
  <si>
    <t>612,50</t>
  </si>
  <si>
    <t>38.516,00</t>
  </si>
  <si>
    <t>2.709,91</t>
  </si>
  <si>
    <t>704,36</t>
  </si>
  <si>
    <t>513,96</t>
  </si>
  <si>
    <t>Tekući projekt: DJEČJA IGRAONICA</t>
  </si>
  <si>
    <t>4.000,00</t>
  </si>
  <si>
    <t>1.024,52</t>
  </si>
  <si>
    <t>25,61%</t>
  </si>
  <si>
    <t>49,93</t>
  </si>
  <si>
    <t>974,59</t>
  </si>
  <si>
    <t>Tekući projekt: KNJIŽEVNI SUSRETI</t>
  </si>
  <si>
    <t>9.894,66</t>
  </si>
  <si>
    <t>98,95%</t>
  </si>
  <si>
    <t>Tekući projekt: NABAVA OPREME</t>
  </si>
  <si>
    <t>177.000,00</t>
  </si>
  <si>
    <t>400,00</t>
  </si>
  <si>
    <t>96,00</t>
  </si>
  <si>
    <t>24,00%</t>
  </si>
  <si>
    <t>48,00</t>
  </si>
  <si>
    <t>25.600,00</t>
  </si>
  <si>
    <t>28.000,00</t>
  </si>
  <si>
    <t>499,90</t>
  </si>
  <si>
    <t>1,79%</t>
  </si>
  <si>
    <t>123.000,00</t>
  </si>
  <si>
    <t>GLAVA 00204 28942 DJEČJI VRTIĆ RADOST</t>
  </si>
  <si>
    <t>5.941.176,00</t>
  </si>
  <si>
    <t>1.370.533,00</t>
  </si>
  <si>
    <t>169.500,00</t>
  </si>
  <si>
    <t>1.721.868,00</t>
  </si>
  <si>
    <t>141.847,57</t>
  </si>
  <si>
    <t>1014</t>
  </si>
  <si>
    <t>Program: PREDŠKOLSKI ODGOJ</t>
  </si>
  <si>
    <t>5.516.020,00</t>
  </si>
  <si>
    <t>2.331.189,82</t>
  </si>
  <si>
    <t>42,26%</t>
  </si>
  <si>
    <t>4.127.000,00</t>
  </si>
  <si>
    <t>1.675.263,76</t>
  </si>
  <si>
    <t>40,59%</t>
  </si>
  <si>
    <t>350.000,00</t>
  </si>
  <si>
    <t>267.326,15</t>
  </si>
  <si>
    <t>76,38%</t>
  </si>
  <si>
    <t>625.020,00</t>
  </si>
  <si>
    <t>224.548,99</t>
  </si>
  <si>
    <t>35,93%</t>
  </si>
  <si>
    <t>220.570,71</t>
  </si>
  <si>
    <t>3.978,28</t>
  </si>
  <si>
    <t>414.000,00</t>
  </si>
  <si>
    <t>164.050,92</t>
  </si>
  <si>
    <t>39,63%</t>
  </si>
  <si>
    <t>159.250,92</t>
  </si>
  <si>
    <t>4.800,00</t>
  </si>
  <si>
    <t>1.438.723,00</t>
  </si>
  <si>
    <t>39.400,00</t>
  </si>
  <si>
    <t>869.610,00</t>
  </si>
  <si>
    <t>3222</t>
  </si>
  <si>
    <t>Materijal i sirovine</t>
  </si>
  <si>
    <t>384.420,00</t>
  </si>
  <si>
    <t>20.251,46</t>
  </si>
  <si>
    <t>3235</t>
  </si>
  <si>
    <t>Zakupnine i najamnine</t>
  </si>
  <si>
    <t>33.166,69</t>
  </si>
  <si>
    <t>140.300,00</t>
  </si>
  <si>
    <t>19.474,50</t>
  </si>
  <si>
    <t>6.751,94</t>
  </si>
  <si>
    <t>4.993,00</t>
  </si>
  <si>
    <t>K100002</t>
  </si>
  <si>
    <t>Kapitalni projekt: ENERGETSKA OBNOVA ZGRADE DJEČJEG VRTIĆA "RADOST" NOVSKA KK.04.2.1.03.0053.</t>
  </si>
  <si>
    <t>2.264.073,00</t>
  </si>
  <si>
    <t>451</t>
  </si>
  <si>
    <t>Dodatna ulaganja na građevinskim objektima</t>
  </si>
  <si>
    <t>4511</t>
  </si>
  <si>
    <t>221.245,00</t>
  </si>
  <si>
    <t>211.125,00</t>
  </si>
  <si>
    <t>10.876,01</t>
  </si>
  <si>
    <t>545</t>
  </si>
  <si>
    <t>Otplata glavnice primljenih zajmova od trgovačkih društava i obrtnika izvan javnog sektora</t>
  </si>
  <si>
    <t>GLAVA 00205 MJESNA SAMOUPRAVA</t>
  </si>
  <si>
    <t>9.500,00</t>
  </si>
  <si>
    <t>982,10</t>
  </si>
  <si>
    <t>10,34%</t>
  </si>
  <si>
    <t>74.000,00</t>
  </si>
  <si>
    <t>5.553,91</t>
  </si>
  <si>
    <t>7,51%</t>
  </si>
  <si>
    <t>52.000,00</t>
  </si>
  <si>
    <t>14.420,91</t>
  </si>
  <si>
    <t>27,73%</t>
  </si>
  <si>
    <t>4223</t>
  </si>
  <si>
    <t>Oprema za održavanje i zaštitu</t>
  </si>
  <si>
    <t>4.474,05</t>
  </si>
  <si>
    <t>9.946,86</t>
  </si>
  <si>
    <t>RAZDJEL 003 U.O. ZA PRORAČUN I FINANCIJE</t>
  </si>
  <si>
    <t>GLAVA 00301 U.O. ZA PRORAČUN I FINANCIJE</t>
  </si>
  <si>
    <t>2.823.313,00</t>
  </si>
  <si>
    <t>1.471.264,96</t>
  </si>
  <si>
    <t>52,11%</t>
  </si>
  <si>
    <t>787.791,00</t>
  </si>
  <si>
    <t>444.972,08</t>
  </si>
  <si>
    <t>56,48%</t>
  </si>
  <si>
    <t>642.744,00</t>
  </si>
  <si>
    <t>372.764,31</t>
  </si>
  <si>
    <t>58,00%</t>
  </si>
  <si>
    <t>362.615,88</t>
  </si>
  <si>
    <t>3113</t>
  </si>
  <si>
    <t>Plaće za prekovremeni rad</t>
  </si>
  <si>
    <t>37.075,00</t>
  </si>
  <si>
    <t>12.000,00</t>
  </si>
  <si>
    <t>32,37%</t>
  </si>
  <si>
    <t>107.972,00</t>
  </si>
  <si>
    <t>60.207,77</t>
  </si>
  <si>
    <t>55,76%</t>
  </si>
  <si>
    <t>59.294,35</t>
  </si>
  <si>
    <t>913,42</t>
  </si>
  <si>
    <t>724.022,00</t>
  </si>
  <si>
    <t>380.589,59</t>
  </si>
  <si>
    <t>66.400,00</t>
  </si>
  <si>
    <t>32.179,00</t>
  </si>
  <si>
    <t>48,46%</t>
  </si>
  <si>
    <t>1.705,00</t>
  </si>
  <si>
    <t>22.144,00</t>
  </si>
  <si>
    <t>8.330,00</t>
  </si>
  <si>
    <t>2.240,89</t>
  </si>
  <si>
    <t>22,41%</t>
  </si>
  <si>
    <t>1.600,00</t>
  </si>
  <si>
    <t>640,89</t>
  </si>
  <si>
    <t>447.100,00</t>
  </si>
  <si>
    <t>279.593,12</t>
  </si>
  <si>
    <t>62,53%</t>
  </si>
  <si>
    <t>82.710,50</t>
  </si>
  <si>
    <t>196.882,62</t>
  </si>
  <si>
    <t>90.989,00</t>
  </si>
  <si>
    <t>36.185,49</t>
  </si>
  <si>
    <t>39,77%</t>
  </si>
  <si>
    <t>11.523,96</t>
  </si>
  <si>
    <t>24.661,53</t>
  </si>
  <si>
    <t>48.408,00</t>
  </si>
  <si>
    <t>20.066,09</t>
  </si>
  <si>
    <t>41,45%</t>
  </si>
  <si>
    <t>20.016,43</t>
  </si>
  <si>
    <t>3432</t>
  </si>
  <si>
    <t xml:space="preserve">Negativne tečajne razlike i razlike zbog primjene valutne klauzule                                  </t>
  </si>
  <si>
    <t>5,86</t>
  </si>
  <si>
    <t>43,80</t>
  </si>
  <si>
    <t>60.125,00</t>
  </si>
  <si>
    <t>10.125,00</t>
  </si>
  <si>
    <t>16,84%</t>
  </si>
  <si>
    <t>4123</t>
  </si>
  <si>
    <t>Licence</t>
  </si>
  <si>
    <t>20,00%</t>
  </si>
  <si>
    <t>Tekući projekt: OTPLATA DUGOROČNIH KREDITA</t>
  </si>
  <si>
    <t>1.299.000,00</t>
  </si>
  <si>
    <t>633.203,29</t>
  </si>
  <si>
    <t>48,75%</t>
  </si>
  <si>
    <t>342</t>
  </si>
  <si>
    <t>Kamate za primljene kredite i zajmove</t>
  </si>
  <si>
    <t>3423</t>
  </si>
  <si>
    <t>167,70</t>
  </si>
  <si>
    <t>0,42%</t>
  </si>
  <si>
    <t>544</t>
  </si>
  <si>
    <t>5443</t>
  </si>
  <si>
    <t xml:space="preserve">Otplata glavnice primljenih kredita od tuzemnih kreditnih institucija izvan javnog sektora          </t>
  </si>
  <si>
    <t>Tekući projekt: In-LoRe-USPOSTAVA e-Računa u javnoj upravi</t>
  </si>
  <si>
    <t>62.500,00</t>
  </si>
  <si>
    <t>RAZDJEL 004 U.O. ZA GOSPODARSTVO, POLJ.,KOMUN.SUSTAV I PROST.UREĐENJE</t>
  </si>
  <si>
    <t>GLAVA 00401 U.O. ZA GOSPODARSTVO, POLJ.,KOMUN.SUSTAV I PROST. UREĐENJE</t>
  </si>
  <si>
    <t>20.890.032,00</t>
  </si>
  <si>
    <t>11.864.258,73</t>
  </si>
  <si>
    <t>15.590.442,00</t>
  </si>
  <si>
    <t>6.741.079,41</t>
  </si>
  <si>
    <t>25.542.366,00</t>
  </si>
  <si>
    <t>3.322.544,10</t>
  </si>
  <si>
    <t>6.316,00</t>
  </si>
  <si>
    <t>1.222,70</t>
  </si>
  <si>
    <t>3.334.136,00</t>
  </si>
  <si>
    <t>1.855.012,67</t>
  </si>
  <si>
    <t>55,64%</t>
  </si>
  <si>
    <t>2.742.441,00</t>
  </si>
  <si>
    <t>1.412.783,19</t>
  </si>
  <si>
    <t>51,52%</t>
  </si>
  <si>
    <t>2.260.140,00</t>
  </si>
  <si>
    <t>1.187.689,79</t>
  </si>
  <si>
    <t>52,55%</t>
  </si>
  <si>
    <t>92.816,00</t>
  </si>
  <si>
    <t>38.857,99</t>
  </si>
  <si>
    <t>41,87%</t>
  </si>
  <si>
    <t>389.485,00</t>
  </si>
  <si>
    <t>186.235,41</t>
  </si>
  <si>
    <t>47,82%</t>
  </si>
  <si>
    <t>183.006,47</t>
  </si>
  <si>
    <t>3.228,94</t>
  </si>
  <si>
    <t>433.457,00</t>
  </si>
  <si>
    <t>324.160,64</t>
  </si>
  <si>
    <t>74,78%</t>
  </si>
  <si>
    <t>119.697,00</t>
  </si>
  <si>
    <t>88.582,19</t>
  </si>
  <si>
    <t>74,01%</t>
  </si>
  <si>
    <t>4.308,66</t>
  </si>
  <si>
    <t>72.143,33</t>
  </si>
  <si>
    <t>12.130,20</t>
  </si>
  <si>
    <t>2.467,35</t>
  </si>
  <si>
    <t>82,25%</t>
  </si>
  <si>
    <t>1.340,18</t>
  </si>
  <si>
    <t>279,90</t>
  </si>
  <si>
    <t>847,27</t>
  </si>
  <si>
    <t>223.000,00</t>
  </si>
  <si>
    <t>149.159,79</t>
  </si>
  <si>
    <t>66,89%</t>
  </si>
  <si>
    <t>7.791,54</t>
  </si>
  <si>
    <t>96.381,25</t>
  </si>
  <si>
    <t>32.780,00</t>
  </si>
  <si>
    <t>12.207,00</t>
  </si>
  <si>
    <t>500,00</t>
  </si>
  <si>
    <t>78.760,00</t>
  </si>
  <si>
    <t>76.286,75</t>
  </si>
  <si>
    <t>96,86%</t>
  </si>
  <si>
    <t>5.983,01</t>
  </si>
  <si>
    <t>60.303,74</t>
  </si>
  <si>
    <t>2.500,00</t>
  </si>
  <si>
    <t>6.243,46</t>
  </si>
  <si>
    <t>249,74%</t>
  </si>
  <si>
    <t>320,00</t>
  </si>
  <si>
    <t>892,76</t>
  </si>
  <si>
    <t>5.030,70</t>
  </si>
  <si>
    <t>921,10</t>
  </si>
  <si>
    <t>18,42%</t>
  </si>
  <si>
    <t>158.238,00</t>
  </si>
  <si>
    <t>118.068,84</t>
  </si>
  <si>
    <t>74,61%</t>
  </si>
  <si>
    <t>13.200,00</t>
  </si>
  <si>
    <t>2.355,55</t>
  </si>
  <si>
    <t>17,85%</t>
  </si>
  <si>
    <t>145.038,00</t>
  </si>
  <si>
    <t>115.713,29</t>
  </si>
  <si>
    <t>79,78%</t>
  </si>
  <si>
    <t>84.967,49</t>
  </si>
  <si>
    <t>30.745,80</t>
  </si>
  <si>
    <t>1002</t>
  </si>
  <si>
    <t>Program: UPRAVLJANJE IMOVINOM</t>
  </si>
  <si>
    <t>2.646.894,00</t>
  </si>
  <si>
    <t>1.901.306,60</t>
  </si>
  <si>
    <t>71,83%</t>
  </si>
  <si>
    <t>Aktivnost: REŽIJSKI TROŠKOVI OBJEKATA</t>
  </si>
  <si>
    <t>605.200,00</t>
  </si>
  <si>
    <t>388.129,45</t>
  </si>
  <si>
    <t>64,13%</t>
  </si>
  <si>
    <t>477.900,00</t>
  </si>
  <si>
    <t>323.249,25</t>
  </si>
  <si>
    <t>67,64%</t>
  </si>
  <si>
    <t>127.300,00</t>
  </si>
  <si>
    <t>64.880,20</t>
  </si>
  <si>
    <t>Kapitalni projekt: OTKUP ZEMLJIŠTA</t>
  </si>
  <si>
    <t>422.000,00</t>
  </si>
  <si>
    <t>411</t>
  </si>
  <si>
    <t>Materijalna imovina - prirodna bogatstva</t>
  </si>
  <si>
    <t>4111</t>
  </si>
  <si>
    <t>Zemljište</t>
  </si>
  <si>
    <t>421</t>
  </si>
  <si>
    <t>Građevinski objekti</t>
  </si>
  <si>
    <t>Kapitalni projekt: NABAVA OPREME</t>
  </si>
  <si>
    <t>429.300,00</t>
  </si>
  <si>
    <t>419.842,21</t>
  </si>
  <si>
    <t>97,80%</t>
  </si>
  <si>
    <t>363</t>
  </si>
  <si>
    <t xml:space="preserve">Pomoći unutar općeg proračuna                                                                       </t>
  </si>
  <si>
    <t>13.300,00</t>
  </si>
  <si>
    <t>26,36%</t>
  </si>
  <si>
    <t>3631</t>
  </si>
  <si>
    <t xml:space="preserve">Tekuće pomoći unutar općeg proračuna                                                                </t>
  </si>
  <si>
    <t>96.000,00</t>
  </si>
  <si>
    <t>105.086,13</t>
  </si>
  <si>
    <t>109,46%</t>
  </si>
  <si>
    <t>14.285,00</t>
  </si>
  <si>
    <t>21.175,00</t>
  </si>
  <si>
    <t>69.626,13</t>
  </si>
  <si>
    <t>423</t>
  </si>
  <si>
    <t>Prijevozna sredstva</t>
  </si>
  <si>
    <t>4231</t>
  </si>
  <si>
    <t>Prijevozna sredstva u cestovnom prometu</t>
  </si>
  <si>
    <t>Tekući projekt: LEGALIZACIJA OBJEKATA U VLASNIŠTVU GRADA</t>
  </si>
  <si>
    <t>14.831,55</t>
  </si>
  <si>
    <t>29,66%</t>
  </si>
  <si>
    <t>Tekući projekt: ODRŽAVANJE ZGRADE GRADSKE VIJEĆNICE</t>
  </si>
  <si>
    <t>28.307,81</t>
  </si>
  <si>
    <t>80,88%</t>
  </si>
  <si>
    <t>Tekući projekt: ODRŽAVANJE STANOVA U VLASNIŠTVU GRADA</t>
  </si>
  <si>
    <t>159.564,44</t>
  </si>
  <si>
    <t>88,65%</t>
  </si>
  <si>
    <t>146.504,96</t>
  </si>
  <si>
    <t>13.059,48</t>
  </si>
  <si>
    <t>Tekući projekt: ODRŽAVANJE ŠPORTSKIH OBJEKATA</t>
  </si>
  <si>
    <t>262.500,00</t>
  </si>
  <si>
    <t>256.173,23</t>
  </si>
  <si>
    <t>97,59%</t>
  </si>
  <si>
    <t>19.083,15</t>
  </si>
  <si>
    <t>95,42%</t>
  </si>
  <si>
    <t>1.831,09</t>
  </si>
  <si>
    <t>17.252,06</t>
  </si>
  <si>
    <t>242.500,00</t>
  </si>
  <si>
    <t>237.090,08</t>
  </si>
  <si>
    <t>97,77%</t>
  </si>
  <si>
    <t>Tekući projekt: ODRŽAVANJE DOMOVA I OSTALIH OBJEKATA U VLASNIŠTVU GRADA</t>
  </si>
  <si>
    <t>662.894,00</t>
  </si>
  <si>
    <t>384.947,91</t>
  </si>
  <si>
    <t>58,07%</t>
  </si>
  <si>
    <t>1.178,63</t>
  </si>
  <si>
    <t>23,57%</t>
  </si>
  <si>
    <t>616.894,00</t>
  </si>
  <si>
    <t>359.403,72</t>
  </si>
  <si>
    <t>58,26%</t>
  </si>
  <si>
    <t>24.365,56</t>
  </si>
  <si>
    <t>97,46%</t>
  </si>
  <si>
    <t>1003</t>
  </si>
  <si>
    <t>Program: PROJEKTIRANJE I GRAĐENJE OBJEKATA U VLASNIŠTVU GRADA</t>
  </si>
  <si>
    <t>45.918.978,00</t>
  </si>
  <si>
    <t>6.439.455,45</t>
  </si>
  <si>
    <t>14,02%</t>
  </si>
  <si>
    <t>K100004</t>
  </si>
  <si>
    <t>Kapitalni projekt: UREĐENJE DJEČJIH IGRALIŠTA</t>
  </si>
  <si>
    <t>78.125,00</t>
  </si>
  <si>
    <t>78,13%</t>
  </si>
  <si>
    <t>K100005</t>
  </si>
  <si>
    <t>Kapitalni projekt: IZRADA PROJEKTNE DOKUMENTACIJE</t>
  </si>
  <si>
    <t>1.012.000,00</t>
  </si>
  <si>
    <t>829.150,21</t>
  </si>
  <si>
    <t>81,93%</t>
  </si>
  <si>
    <t>K100006</t>
  </si>
  <si>
    <t>Kapitalni projekt: IZGRADNJA DJEČJEG VRTIĆA</t>
  </si>
  <si>
    <t>4.961.840,00</t>
  </si>
  <si>
    <t>3.652.279,69</t>
  </si>
  <si>
    <t>73,61%</t>
  </si>
  <si>
    <t>K100007</t>
  </si>
  <si>
    <t>Kapitalni projekt: KLASTER KULTURE NA TEMELJIMA KULTURNE BAŠTINE POV.JEZGRE NOVSKE</t>
  </si>
  <si>
    <t>27.667.659,00</t>
  </si>
  <si>
    <t>515.608,14</t>
  </si>
  <si>
    <t>1,86%</t>
  </si>
  <si>
    <t>K100008</t>
  </si>
  <si>
    <t>Kapitalni projekt: DNEVNI CENTAR ZA STARIJE</t>
  </si>
  <si>
    <t>K100013</t>
  </si>
  <si>
    <t>Kapitalni projekt: ENERGETSKA OBNOVA HRVATSKOG DOMA U N. SUBOCKOJ, KK.04.2.1.04</t>
  </si>
  <si>
    <t>1.211.989,00</t>
  </si>
  <si>
    <t>674.982,52</t>
  </si>
  <si>
    <t>55,69%</t>
  </si>
  <si>
    <t>K100015</t>
  </si>
  <si>
    <t>Kapitalni projekt: ENERGETSKA OBNOVA HRVATSKOG DOMA U STAROJ SUBOCKOJ</t>
  </si>
  <si>
    <t>808.000,00</t>
  </si>
  <si>
    <t>K100016</t>
  </si>
  <si>
    <t>Kapitalni projekt: PROJEKT REKONSTRUKCIJE DRUŠTVENOG DOMA U RAJIĆU</t>
  </si>
  <si>
    <t>6.670.000,00</t>
  </si>
  <si>
    <t>K100017</t>
  </si>
  <si>
    <t>Kapitalni projekt: PROJEKT STAMBENO POSLOVNIH ZGRADA U ULICI BL. A. STEPINCA U NOVSKOJ</t>
  </si>
  <si>
    <t>361.115,00</t>
  </si>
  <si>
    <t>105.500,00</t>
  </si>
  <si>
    <t>29,22%</t>
  </si>
  <si>
    <t>K100018</t>
  </si>
  <si>
    <t>Kapitalni projekt: KULTURNI CENTAR ZA MLADE</t>
  </si>
  <si>
    <t>1.102.125,00</t>
  </si>
  <si>
    <t>17.125,00</t>
  </si>
  <si>
    <t>1,55%</t>
  </si>
  <si>
    <t>K100019</t>
  </si>
  <si>
    <t>Kapitalni projekt: POLJOPRIVREDNO EDUKACIJSKI CENTAR BOROVAC</t>
  </si>
  <si>
    <t>190.000,00</t>
  </si>
  <si>
    <t>52,63%</t>
  </si>
  <si>
    <t>K100020</t>
  </si>
  <si>
    <t>Kapitalni projekt: PODUZETNIČKI INKUBATOR U PZ NOVSKA</t>
  </si>
  <si>
    <t>448.750,00</t>
  </si>
  <si>
    <t>K100021</t>
  </si>
  <si>
    <t xml:space="preserve">Kapitalni projekt: UREĐENJE POSLOVNOG PROSTORA ZA RAD NORA-e </t>
  </si>
  <si>
    <t>1.185.500,00</t>
  </si>
  <si>
    <t>466.684,89</t>
  </si>
  <si>
    <t>39,37%</t>
  </si>
  <si>
    <t>1004</t>
  </si>
  <si>
    <t>Program: ODRŽAVANJE OBJEKATA I UREĐAJA KOMUNALNE INFRASTRUKTURE</t>
  </si>
  <si>
    <t>5.830.000,00</t>
  </si>
  <si>
    <t>3.996.547,30</t>
  </si>
  <si>
    <t>68,55%</t>
  </si>
  <si>
    <t>Aktivnost: ODRŽAVANJE JAVNIH POVRŠINA</t>
  </si>
  <si>
    <t>2.116.719,64</t>
  </si>
  <si>
    <t>66,15%</t>
  </si>
  <si>
    <t>Aktivnost: ODRŽAVANJE NERAZVRSTANIH CESTA</t>
  </si>
  <si>
    <t>1.280.000,00</t>
  </si>
  <si>
    <t>1.031.623,52</t>
  </si>
  <si>
    <t>80,60%</t>
  </si>
  <si>
    <t>Aktivnost: ODRŽAVANJE JAVNE RASVJETE</t>
  </si>
  <si>
    <t>96.387,38</t>
  </si>
  <si>
    <t>32,13%</t>
  </si>
  <si>
    <t>Aktivnost: ZIMSKA SLUŽBA</t>
  </si>
  <si>
    <t>450.000,00</t>
  </si>
  <si>
    <t>396.638,15</t>
  </si>
  <si>
    <t>88,14%</t>
  </si>
  <si>
    <t>Aktivnost: POTROŠNJA ELEKTRIČNE ENERGIJE ZA JAVNU RASVJETU</t>
  </si>
  <si>
    <t>600.000,00</t>
  </si>
  <si>
    <t>59,20%</t>
  </si>
  <si>
    <t>1005</t>
  </si>
  <si>
    <t>Program: PROJEKTIRANJE I GRAĐENJE OBJEKATA I UREĐAJA KOMUNALNE INFRASTRUKTURE</t>
  </si>
  <si>
    <t>19.997.578,00</t>
  </si>
  <si>
    <t>3.221.114,72</t>
  </si>
  <si>
    <t>16,11%</t>
  </si>
  <si>
    <t>Kapitalni projekt: PROJEKTIRANJA KOMUNALNE INFRASTRUKTURE</t>
  </si>
  <si>
    <t>165.000,00</t>
  </si>
  <si>
    <t>119.785,17</t>
  </si>
  <si>
    <t>72,60%</t>
  </si>
  <si>
    <t>Kapitalni projekt: PROŠIRENJE VODOVODNE MREŽE</t>
  </si>
  <si>
    <t>386</t>
  </si>
  <si>
    <t xml:space="preserve">Kapitalne pomoći                                                                                    </t>
  </si>
  <si>
    <t>K100009</t>
  </si>
  <si>
    <t>Kapitalni projekt: UREĐENJE AUTOBUSNIH STAJALIŠTA</t>
  </si>
  <si>
    <t>160.000,00</t>
  </si>
  <si>
    <t>K100012</t>
  </si>
  <si>
    <t>Kapitalni projekt: ODRŽAVANJE GROBLJA</t>
  </si>
  <si>
    <t>270.000,00</t>
  </si>
  <si>
    <t>176.499,26</t>
  </si>
  <si>
    <t>65,37%</t>
  </si>
  <si>
    <t>70.000,00</t>
  </si>
  <si>
    <t>71.347,26</t>
  </si>
  <si>
    <t>101,92%</t>
  </si>
  <si>
    <t>52.423,12</t>
  </si>
  <si>
    <t>18.924,14</t>
  </si>
  <si>
    <t>105.152,00</t>
  </si>
  <si>
    <t>52,58%</t>
  </si>
  <si>
    <t>Kapitalni projekt: PROŠIRENJE JAVNE RASVJETE</t>
  </si>
  <si>
    <t>48.000,00</t>
  </si>
  <si>
    <t>K100014</t>
  </si>
  <si>
    <t>Kapitalni projekt: MRTVAČNICA U VOĆARICI</t>
  </si>
  <si>
    <t>705.000,00</t>
  </si>
  <si>
    <t>207.863,60</t>
  </si>
  <si>
    <t>29,48%</t>
  </si>
  <si>
    <t>Kapitalni projekt: PODUZETNIČKA ZONA NOVSKA</t>
  </si>
  <si>
    <t>454</t>
  </si>
  <si>
    <t>Dodatna ulaganja za ostalu nefinancijsku imovinu</t>
  </si>
  <si>
    <t>4541</t>
  </si>
  <si>
    <t>Kapitalni projekt: IZGRADNJA KANALIZACIJE</t>
  </si>
  <si>
    <t>Kapitalni projekt: REKONSTRUKCIJA SELSKE ULICE U NOVOJ SUBOCKOJ</t>
  </si>
  <si>
    <t>77.100,00</t>
  </si>
  <si>
    <t>Kapitalni projekt: REKONSTRUKCIJA ULICE TORINE U NOVOJ SUBOCKOJ</t>
  </si>
  <si>
    <t>260.000,00</t>
  </si>
  <si>
    <t>Kapitalni projekt: UREĐENJE PARKIRALIŠTA NA TRGU dr. F.TUĐMANA-NOVSKA</t>
  </si>
  <si>
    <t>31.250,00</t>
  </si>
  <si>
    <t>31,25%</t>
  </si>
  <si>
    <t>K100025</t>
  </si>
  <si>
    <t>Kapitalni projekt: MRTVAČNICA BRESTAČA</t>
  </si>
  <si>
    <t>5.360.000,00</t>
  </si>
  <si>
    <t>K100026</t>
  </si>
  <si>
    <t>Kapitalni projekt: AGLOMERACIJA</t>
  </si>
  <si>
    <t>365.000,00</t>
  </si>
  <si>
    <t>249.460,04</t>
  </si>
  <si>
    <t>68,35%</t>
  </si>
  <si>
    <t>3861</t>
  </si>
  <si>
    <t>K100028</t>
  </si>
  <si>
    <t>Kapitalni projekt: REKONSTRUKCIJA NERAZVRSTANE CESTE U ST. SUBOCKOJ NA K.Č. 317/1, 316/6 I 288/4</t>
  </si>
  <si>
    <t>2.659.803,00</t>
  </si>
  <si>
    <t>1.911.626,49</t>
  </si>
  <si>
    <t>71,87%</t>
  </si>
  <si>
    <t>K100029</t>
  </si>
  <si>
    <t>Kapitalni projekt: REKONSTRUKCIJA ŽUPANIJSKE CESTE U BROČICAMA</t>
  </si>
  <si>
    <t>63.175,00</t>
  </si>
  <si>
    <t>63.174,24</t>
  </si>
  <si>
    <t>3632</t>
  </si>
  <si>
    <t>Kapitalne pomoći unutar općeg proračuna</t>
  </si>
  <si>
    <t>K100033</t>
  </si>
  <si>
    <t>Kapitalni projekt: NOGOSTUP  NOVSKA-BROČICE</t>
  </si>
  <si>
    <t>82.000,00</t>
  </si>
  <si>
    <t>11.956,50</t>
  </si>
  <si>
    <t>14,58%</t>
  </si>
  <si>
    <t>K100034</t>
  </si>
  <si>
    <t>Kapitalni projekt: NOGOSTUP  BRESTAČA-N. SUBOCKA</t>
  </si>
  <si>
    <t>34.000,00</t>
  </si>
  <si>
    <t>K100035</t>
  </si>
  <si>
    <t>Kapitalni projekt: KANALIZACIJA BRESTAČA-NOVA SUBOCKA</t>
  </si>
  <si>
    <t>K100036</t>
  </si>
  <si>
    <t>Kapitalni projekt: KRUŽNI TOK D47 - OBRTNIČKA ULICA U NOVSKOJ</t>
  </si>
  <si>
    <t>K100037</t>
  </si>
  <si>
    <t>Kapitalni projekt: REKONSTRUKCIJA RIBIČKE ULICE U BROČICAMA</t>
  </si>
  <si>
    <t>K100038</t>
  </si>
  <si>
    <t>Kapitalni projekt: KRUŽNI TOK NA KRIŽANJU OSJEČKE, ZAGREBAČKE I ULICE K. TOMISLAVA U NOVSKOJ</t>
  </si>
  <si>
    <t>2.820.000,00</t>
  </si>
  <si>
    <t>1,70%</t>
  </si>
  <si>
    <t>K100039</t>
  </si>
  <si>
    <t>Kapitalni projekt: REKONSTRUKCIJA ŽUPANIJSKE CESTE ST.SUBOCKA-PLESMO</t>
  </si>
  <si>
    <t>2.412.500,00</t>
  </si>
  <si>
    <t>326.874,42</t>
  </si>
  <si>
    <t>13,55%</t>
  </si>
  <si>
    <t>K100040</t>
  </si>
  <si>
    <t>Kapitalni projekt: REKONSTRUKCIJA ISTOČNOG ODVOJKA UL. U STAROJ SUBOCKOJ</t>
  </si>
  <si>
    <t>K100041</t>
  </si>
  <si>
    <t>Kapitalni projekt: REKONSTRUKCIJA ZAVOJA NOVSKA-ST.GRABOVAC</t>
  </si>
  <si>
    <t>132.500,00</t>
  </si>
  <si>
    <t>K100042</t>
  </si>
  <si>
    <t>Kapitalni projekt: PUNIONICA ZA ELEKTRIČNE AUTOMOBILE</t>
  </si>
  <si>
    <t>1006</t>
  </si>
  <si>
    <t>Program: ZAŠTITA OKOLIŠA</t>
  </si>
  <si>
    <t>Kapitalni projekt: SANACIJA DEPONIJE KURJAKANA</t>
  </si>
  <si>
    <t>28.375,00</t>
  </si>
  <si>
    <t>33.375,00</t>
  </si>
  <si>
    <t>117,62%</t>
  </si>
  <si>
    <t>Kapitalni projekt: NABAVA KOMUNALNE OPREME</t>
  </si>
  <si>
    <t>560.000,00</t>
  </si>
  <si>
    <t>380.136,88</t>
  </si>
  <si>
    <t>67,88%</t>
  </si>
  <si>
    <t>110.000,00</t>
  </si>
  <si>
    <t>84,47%</t>
  </si>
  <si>
    <t>Tekući projekt: #BITNO JE (NA)UČITI GOSPODARITI OTPADOM KK.06.3.1.07.0090</t>
  </si>
  <si>
    <t>511.914,00</t>
  </si>
  <si>
    <t>159.972,92</t>
  </si>
  <si>
    <t>508.914,00</t>
  </si>
  <si>
    <t>156.972,92</t>
  </si>
  <si>
    <t>30,84%</t>
  </si>
  <si>
    <t>4.166,66</t>
  </si>
  <si>
    <t>106.000,00</t>
  </si>
  <si>
    <t>44.556,26</t>
  </si>
  <si>
    <t>371.700,00</t>
  </si>
  <si>
    <t>179.062,46</t>
  </si>
  <si>
    <t>48,17%</t>
  </si>
  <si>
    <t>Tekući projekt: SANITARNA ZAŠTITA</t>
  </si>
  <si>
    <t>346.700,00</t>
  </si>
  <si>
    <t>176.902,46</t>
  </si>
  <si>
    <t>Tekući projekt: VETERINARSKE USLUGE</t>
  </si>
  <si>
    <t>2.160,00</t>
  </si>
  <si>
    <t>8,64%</t>
  </si>
  <si>
    <t>1008</t>
  </si>
  <si>
    <t>Program: ORGANIZIRANJE I PROVOĐENJE ZAŠTITE I SPAŠAVANJA</t>
  </si>
  <si>
    <t>1.323.331,00</t>
  </si>
  <si>
    <t>970.233,42</t>
  </si>
  <si>
    <t>73,32%</t>
  </si>
  <si>
    <t>Aktivnost: SUFINANCIRANJE RADA VZG</t>
  </si>
  <si>
    <t>1.273.331,00</t>
  </si>
  <si>
    <t>940.233,42</t>
  </si>
  <si>
    <t>73,84%</t>
  </si>
  <si>
    <t>1.710,28</t>
  </si>
  <si>
    <t>17,10%</t>
  </si>
  <si>
    <t>835.086,00</t>
  </si>
  <si>
    <t>638.461,96</t>
  </si>
  <si>
    <t>76,45%</t>
  </si>
  <si>
    <t>428.245,00</t>
  </si>
  <si>
    <t>300.061,18</t>
  </si>
  <si>
    <t>70,07%</t>
  </si>
  <si>
    <t>Tekući projekt: OPREMA ZA CIVILNU ZAŠTITU</t>
  </si>
  <si>
    <t>Tekući projekt: SUFINANCIRANJE RADA HGSS STANICA NOVSKA</t>
  </si>
  <si>
    <t>1009</t>
  </si>
  <si>
    <t>Program: PROSTORNO UREĐENJE I UNAPREĐENJE STANOVANJA</t>
  </si>
  <si>
    <t>403.000,00</t>
  </si>
  <si>
    <t>234.989,13</t>
  </si>
  <si>
    <t>58,31%</t>
  </si>
  <si>
    <t>Aktivnost: GEODETSKO KATASTARSKE USLUGE</t>
  </si>
  <si>
    <t>288.000,00</t>
  </si>
  <si>
    <t>81,59%</t>
  </si>
  <si>
    <t>188.000,00</t>
  </si>
  <si>
    <t>134.989,13</t>
  </si>
  <si>
    <t>71,80%</t>
  </si>
  <si>
    <t>Aktivnost: GEOGRAFSKO INFORMACIJSKI SUSTAV</t>
  </si>
  <si>
    <t>75.000,00</t>
  </si>
  <si>
    <t>Kapitalni projekt: PROSTORNO PLANSKA DOKUMENTACIJA</t>
  </si>
  <si>
    <t>426</t>
  </si>
  <si>
    <t xml:space="preserve">Nematerijalna proizvedena imovina                                                                   </t>
  </si>
  <si>
    <t>1010</t>
  </si>
  <si>
    <t>Program:  GOSPODARSTVO</t>
  </si>
  <si>
    <t>4.951.250,00</t>
  </si>
  <si>
    <t>2.165.993,15</t>
  </si>
  <si>
    <t>43,75%</t>
  </si>
  <si>
    <t>Kapitalni projekt: RAZVOJ INFRASTRUKTURE ŠIROKOPOJASNOG INTERNETA</t>
  </si>
  <si>
    <t>98.750,00</t>
  </si>
  <si>
    <t>97.646,45</t>
  </si>
  <si>
    <t>98,88%</t>
  </si>
  <si>
    <t>Tekući projekt: POLJOPRIVREDA I RURALNI RAZVOJ</t>
  </si>
  <si>
    <t>Tekući projekt: RAZVOJ MALOG GOSPODARSTVA</t>
  </si>
  <si>
    <t>3.452.500,00</t>
  </si>
  <si>
    <t>1.407.612,64</t>
  </si>
  <si>
    <t>40,77%</t>
  </si>
  <si>
    <t>77.500,00</t>
  </si>
  <si>
    <t>28.667,00</t>
  </si>
  <si>
    <t>36,99%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</si>
  <si>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</si>
  <si>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</si>
  <si>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</si>
  <si>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</si>
  <si>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</si>
  <si>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</si>
  <si>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</si>
  <si>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</si>
  <si>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RAZVOJNA AGENCIJA GRADA NOVSKE - NORA</t>
  </si>
  <si>
    <t>1.200.000,00</t>
  </si>
  <si>
    <t>525.734,06</t>
  </si>
  <si>
    <t>43,81%</t>
  </si>
  <si>
    <t>1.330.000,00</t>
  </si>
  <si>
    <t>391.905,24</t>
  </si>
  <si>
    <t>29,47%</t>
  </si>
  <si>
    <t>Aktivnost: TURISTIČKA ZAJEDNICA GRADA</t>
  </si>
  <si>
    <t>400.000,00</t>
  </si>
  <si>
    <t>264.243,83</t>
  </si>
  <si>
    <t>66,06%</t>
  </si>
  <si>
    <t>700.000,00</t>
  </si>
  <si>
    <t>127.661,41</t>
  </si>
  <si>
    <t>18,24%</t>
  </si>
  <si>
    <t>Tekući projekt: TURISTIČKA INFRASTRUKTURA</t>
  </si>
  <si>
    <t>230.000,00</t>
  </si>
  <si>
    <t>GLAVA 00402 50686 JAVNA VATROGASNA POSTROJBA GRADA NOVSKE</t>
  </si>
  <si>
    <t>620.000,00</t>
  </si>
  <si>
    <t>273.154,33</t>
  </si>
  <si>
    <t>1.800.607,00</t>
  </si>
  <si>
    <t>113.698,49</t>
  </si>
  <si>
    <t>Aktivnost: REDOVNA DJELATNOST JVP</t>
  </si>
  <si>
    <t>2.295.707,00</t>
  </si>
  <si>
    <t>371.953,22</t>
  </si>
  <si>
    <t>16,20%</t>
  </si>
  <si>
    <t>1.372.000,00</t>
  </si>
  <si>
    <t>87.517,54</t>
  </si>
  <si>
    <t>6,38%</t>
  </si>
  <si>
    <t>335.000,00</t>
  </si>
  <si>
    <t>21.301,75</t>
  </si>
  <si>
    <t>6,36%</t>
  </si>
  <si>
    <t>3131</t>
  </si>
  <si>
    <t>Doprinosi za mirovinsko osiguranje</t>
  </si>
  <si>
    <t>14.440,39</t>
  </si>
  <si>
    <t>4.879,20</t>
  </si>
  <si>
    <t>6,97%</t>
  </si>
  <si>
    <t>313.800,00</t>
  </si>
  <si>
    <t>219.409,59</t>
  </si>
  <si>
    <t>69,92%</t>
  </si>
  <si>
    <t>5.319,69</t>
  </si>
  <si>
    <t>3.045,99</t>
  </si>
  <si>
    <t>8.987,58</t>
  </si>
  <si>
    <t>30.744,38</t>
  </si>
  <si>
    <t>171.311,95</t>
  </si>
  <si>
    <t>122.500,00</t>
  </si>
  <si>
    <t>30.228,21</t>
  </si>
  <si>
    <t>24,68%</t>
  </si>
  <si>
    <t>2.113,03</t>
  </si>
  <si>
    <t>7.125,28</t>
  </si>
  <si>
    <t>574,55</t>
  </si>
  <si>
    <t>10.156,25</t>
  </si>
  <si>
    <t>7.759,10</t>
  </si>
  <si>
    <t>40.407,00</t>
  </si>
  <si>
    <t>7.636,73</t>
  </si>
  <si>
    <t>18,90%</t>
  </si>
  <si>
    <t>3.894,90</t>
  </si>
  <si>
    <t>1.940,83</t>
  </si>
  <si>
    <t>1.651,00</t>
  </si>
  <si>
    <t>70,00</t>
  </si>
  <si>
    <t>980,20</t>
  </si>
  <si>
    <t>49,01%</t>
  </si>
  <si>
    <t>Kapitalni projekt: NABAVA OPREME  ZA JVP</t>
  </si>
  <si>
    <t>154.900,00</t>
  </si>
  <si>
    <t>9.899,60</t>
  </si>
  <si>
    <t>6631 Tekuće donacije</t>
  </si>
  <si>
    <t>4212 Poslovni objekti</t>
  </si>
  <si>
    <t>Izvor 1.0.1 OPĆI PRIHODI I PRIMICI - VIŠAK</t>
  </si>
  <si>
    <t>Izvor 1.0.2 OPĆI PRIHODI I PRIMICI - NAMJENSKA SREDSTVA</t>
  </si>
  <si>
    <t>Izvor 4.0.1 PRIHODI ZA POSEBNE NAMJENE-VIŠAK</t>
  </si>
  <si>
    <t>Izvor 5.0.1 POMOĆI-VIŠAK</t>
  </si>
  <si>
    <t>Izvor 5.0.2 POMOĆI-DECENTRALIZIRANA SREDSTVA</t>
  </si>
  <si>
    <t>Izvor 6.0.1 DONACIJE-VIŠAK</t>
  </si>
  <si>
    <t>Izvor 7.0.1 PRIHODI OD PRODAJE ILI ZAMJENE NEFINANCIJSKE IMOVINE-VIŠAK</t>
  </si>
  <si>
    <t>5453 Otplata glavnice primljenih zajmova od tuzemnih trgovačkih društava izvan javnog sektora</t>
  </si>
  <si>
    <t xml:space="preserve">5453 Otplata glavnice primljenih zajmova od tuzemnih trgovačkih društava i obrtnika izvan javnog sektora </t>
  </si>
  <si>
    <t>Otplata robnog kredita (nabava nefinancijske imovine) - Dječji vrtić "Radost" Novska</t>
  </si>
  <si>
    <t>Izvor 8.2. VIŠAK PRIHODA-PUČKO</t>
  </si>
  <si>
    <t>Otplata glavnice primljenih zajmova od tuzemnih trgovačkih društava izvan javnog sektora</t>
  </si>
  <si>
    <t>Izvor 8.3. VIŠAK PRIHODA-VRTIĆ</t>
  </si>
  <si>
    <t>Kamate za primljene kredite i zajmove od kreditnih i ostalih financijskih institucija izvan javnog sektora</t>
  </si>
  <si>
    <t xml:space="preserve">Otplata glavnice primljenih kredita i zajmova od kreditnih i ostalih financijskih institucija izvan javnog sektora </t>
  </si>
  <si>
    <t>Izvor 1.0.1 OPĆI PRIHODI I PRIMICI-VIŠAK</t>
  </si>
  <si>
    <t>Kapitalne pomoći kreditnim i ostalim financijskim institucijama te trgovačkim društvima u javnom sektoru</t>
  </si>
  <si>
    <t>Izvor 1.0.2 OPĆI PRIHODI I PRIMICI-NAMJENSKA SREDSTVA</t>
  </si>
  <si>
    <t>Poslovni objekti</t>
  </si>
  <si>
    <t>3861 Kapitalne pomoći kreditnim i ostalim financijskim institucijama te trgovačkim društvima u javnom sektoru</t>
  </si>
  <si>
    <t>7221 Uredska oprema i namještaj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</si>
</sst>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dd\.mm\.yyyy"/>
    <numFmt numFmtId="174" formatCode="[$-41A]d\.\ mmmm\ yyyy\.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 horizontal="right" vertical="center"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Alignment="1">
      <alignment/>
    </xf>
    <xf numFmtId="10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2" fillId="33" borderId="0" xfId="0" applyFont="1" applyFill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42" fillId="0" borderId="0" xfId="0" applyNumberFormat="1" applyFont="1" applyBorder="1" applyAlignment="1" applyProtection="1">
      <alignment horizontal="right"/>
      <protection/>
    </xf>
    <xf numFmtId="4" fontId="4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4" fontId="0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2" fontId="1" fillId="36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 horizontal="right"/>
      <protection/>
    </xf>
    <xf numFmtId="10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 horizontal="right"/>
      <protection/>
    </xf>
    <xf numFmtId="10" fontId="4" fillId="39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Alignment="1">
      <alignment horizontal="center"/>
    </xf>
    <xf numFmtId="10" fontId="1" fillId="34" borderId="0" xfId="0" applyNumberFormat="1" applyFont="1" applyFill="1" applyAlignment="1">
      <alignment horizontal="center"/>
    </xf>
    <xf numFmtId="0" fontId="1" fillId="36" borderId="0" xfId="0" applyFont="1" applyFill="1" applyBorder="1" applyAlignment="1" applyProtection="1">
      <alignment/>
      <protection/>
    </xf>
    <xf numFmtId="2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 applyProtection="1">
      <alignment horizontal="right"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10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 applyProtection="1">
      <alignment horizontal="right"/>
      <protection/>
    </xf>
    <xf numFmtId="4" fontId="2" fillId="41" borderId="0" xfId="0" applyNumberFormat="1" applyFont="1" applyFill="1" applyBorder="1" applyAlignment="1" applyProtection="1">
      <alignment horizontal="right"/>
      <protection/>
    </xf>
    <xf numFmtId="10" fontId="2" fillId="41" borderId="0" xfId="0" applyNumberFormat="1" applyFont="1" applyFill="1" applyBorder="1" applyAlignment="1" applyProtection="1">
      <alignment horizontal="right"/>
      <protection/>
    </xf>
    <xf numFmtId="0" fontId="6" fillId="42" borderId="0" xfId="0" applyFont="1" applyFill="1" applyBorder="1" applyAlignment="1" applyProtection="1">
      <alignment horizontal="left"/>
      <protection/>
    </xf>
    <xf numFmtId="4" fontId="6" fillId="42" borderId="0" xfId="0" applyNumberFormat="1" applyFont="1" applyFill="1" applyBorder="1" applyAlignment="1" applyProtection="1">
      <alignment horizontal="right"/>
      <protection/>
    </xf>
    <xf numFmtId="10" fontId="6" fillId="42" borderId="0" xfId="0" applyNumberFormat="1" applyFont="1" applyFill="1" applyBorder="1" applyAlignment="1" applyProtection="1">
      <alignment horizontal="right"/>
      <protection/>
    </xf>
    <xf numFmtId="0" fontId="6" fillId="42" borderId="0" xfId="0" applyFont="1" applyFill="1" applyBorder="1" applyAlignment="1" applyProtection="1">
      <alignment horizontal="right"/>
      <protection/>
    </xf>
    <xf numFmtId="2" fontId="6" fillId="4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43" borderId="0" xfId="0" applyFont="1" applyFill="1" applyBorder="1" applyAlignment="1" applyProtection="1">
      <alignment horizontal="righ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0" fontId="1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0" fontId="1" fillId="44" borderId="0" xfId="0" applyFont="1" applyFill="1" applyBorder="1" applyAlignment="1" applyProtection="1">
      <alignment horizontal="righ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0" fontId="1" fillId="44" borderId="0" xfId="0" applyNumberFormat="1" applyFont="1" applyFill="1" applyBorder="1" applyAlignment="1" applyProtection="1">
      <alignment horizontal="right" wrapText="1"/>
      <protection/>
    </xf>
    <xf numFmtId="10" fontId="0" fillId="0" borderId="0" xfId="0" applyNumberFormat="1" applyAlignment="1">
      <alignment wrapText="1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10" fontId="1" fillId="4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Alignment="1">
      <alignment vertical="center"/>
    </xf>
    <xf numFmtId="10" fontId="1" fillId="0" borderId="0" xfId="0" applyNumberFormat="1" applyFont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10" fontId="1" fillId="35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left"/>
      <protection/>
    </xf>
    <xf numFmtId="0" fontId="1" fillId="37" borderId="0" xfId="0" applyFont="1" applyFill="1" applyBorder="1" applyAlignment="1" applyProtection="1">
      <alignment horizontal="left" vertical="center"/>
      <protection/>
    </xf>
    <xf numFmtId="0" fontId="1" fillId="37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Q20" sqref="Q19:R20"/>
    </sheetView>
  </sheetViews>
  <sheetFormatPr defaultColWidth="9.140625" defaultRowHeight="12.75"/>
  <cols>
    <col min="2" max="2" width="17.421875" style="0" customWidth="1"/>
    <col min="20" max="20" width="3.8515625" style="0" customWidth="1"/>
    <col min="22" max="22" width="3.85156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1" s="3" customFormat="1" ht="18">
      <c r="A5" s="47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2" ht="12.75">
      <c r="A8" s="46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46" t="s">
        <v>8</v>
      </c>
      <c r="N8" s="35"/>
      <c r="O8" s="46" t="s">
        <v>9</v>
      </c>
      <c r="P8" s="35"/>
      <c r="Q8" s="46" t="s">
        <v>10</v>
      </c>
      <c r="R8" s="35"/>
      <c r="S8" s="46" t="s">
        <v>11</v>
      </c>
      <c r="T8" s="35"/>
      <c r="U8" s="46" t="s">
        <v>12</v>
      </c>
      <c r="V8" s="35"/>
    </row>
    <row r="9" spans="1:22" ht="12.75">
      <c r="A9" s="42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4" t="s">
        <v>14</v>
      </c>
      <c r="N9" s="35"/>
      <c r="O9" s="44" t="s">
        <v>15</v>
      </c>
      <c r="P9" s="35"/>
      <c r="Q9" s="44" t="s">
        <v>16</v>
      </c>
      <c r="R9" s="35"/>
      <c r="S9" s="44" t="s">
        <v>17</v>
      </c>
      <c r="T9" s="35"/>
      <c r="U9" s="44" t="s">
        <v>18</v>
      </c>
      <c r="V9" s="35"/>
    </row>
    <row r="10" spans="1:22" ht="12.75">
      <c r="A10" s="34" t="s">
        <v>19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>
        <v>25010660.13</v>
      </c>
      <c r="N10" s="37"/>
      <c r="O10" s="43" t="s">
        <v>20</v>
      </c>
      <c r="P10" s="35"/>
      <c r="Q10" s="36">
        <v>32057335.8</v>
      </c>
      <c r="R10" s="37"/>
      <c r="S10" s="40">
        <f>Q10/M10</f>
        <v>1.2817468884616763</v>
      </c>
      <c r="T10" s="41"/>
      <c r="U10" s="40">
        <f>Q10/O10</f>
        <v>0.3377811704812084</v>
      </c>
      <c r="V10" s="41"/>
    </row>
    <row r="11" spans="1:22" ht="12.75">
      <c r="A11" s="34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>
        <v>187740.86</v>
      </c>
      <c r="N11" s="37"/>
      <c r="O11" s="43" t="s">
        <v>23</v>
      </c>
      <c r="P11" s="35"/>
      <c r="Q11" s="36" t="s">
        <v>24</v>
      </c>
      <c r="R11" s="37"/>
      <c r="S11" s="40">
        <f aca="true" t="shared" si="0" ref="S11:S16">Q11/M11</f>
        <v>3.2897037437668075</v>
      </c>
      <c r="T11" s="41"/>
      <c r="U11" s="40">
        <f aca="true" t="shared" si="1" ref="U11:U16">Q11/O11</f>
        <v>0.23804335266242316</v>
      </c>
      <c r="V11" s="41"/>
    </row>
    <row r="12" spans="1:22" ht="12.75">
      <c r="A12" s="34" t="s">
        <v>27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>
        <v>25198400.99</v>
      </c>
      <c r="N12" s="37"/>
      <c r="O12" s="43" t="s">
        <v>28</v>
      </c>
      <c r="P12" s="35"/>
      <c r="Q12" s="36">
        <f>Q10+Q11</f>
        <v>32674947.61</v>
      </c>
      <c r="R12" s="37"/>
      <c r="S12" s="40">
        <f t="shared" si="0"/>
        <v>1.296707184831572</v>
      </c>
      <c r="T12" s="41"/>
      <c r="U12" s="40">
        <f t="shared" si="1"/>
        <v>0.3351270903451161</v>
      </c>
      <c r="V12" s="41"/>
    </row>
    <row r="13" spans="1:22" ht="12.75">
      <c r="A13" s="34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>
        <v>15122468.93</v>
      </c>
      <c r="N13" s="37"/>
      <c r="O13" s="43" t="s">
        <v>30</v>
      </c>
      <c r="P13" s="35"/>
      <c r="Q13" s="36">
        <v>25806566.02</v>
      </c>
      <c r="R13" s="37"/>
      <c r="S13" s="40">
        <f t="shared" si="0"/>
        <v>1.7065048134306202</v>
      </c>
      <c r="T13" s="41"/>
      <c r="U13" s="40">
        <f t="shared" si="1"/>
        <v>0.46696297676053355</v>
      </c>
      <c r="V13" s="41"/>
    </row>
    <row r="14" spans="1:22" ht="12.75">
      <c r="A14" s="34" t="s">
        <v>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v>1832713.3</v>
      </c>
      <c r="N14" s="37"/>
      <c r="O14" s="43" t="s">
        <v>32</v>
      </c>
      <c r="P14" s="35"/>
      <c r="Q14" s="36">
        <v>10366986.49</v>
      </c>
      <c r="R14" s="37"/>
      <c r="S14" s="40">
        <f t="shared" si="0"/>
        <v>5.656632976909155</v>
      </c>
      <c r="T14" s="41"/>
      <c r="U14" s="40">
        <f t="shared" si="1"/>
        <v>0.15478770384109167</v>
      </c>
      <c r="V14" s="41"/>
    </row>
    <row r="15" spans="1:22" ht="12.75">
      <c r="A15" s="34" t="s">
        <v>33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>
        <v>16955182.23</v>
      </c>
      <c r="N15" s="37"/>
      <c r="O15" s="43" t="s">
        <v>34</v>
      </c>
      <c r="P15" s="35"/>
      <c r="Q15" s="36">
        <f>SUM(Q13:Q14)</f>
        <v>36173552.51</v>
      </c>
      <c r="R15" s="37"/>
      <c r="S15" s="40">
        <f t="shared" si="0"/>
        <v>2.1334806090137786</v>
      </c>
      <c r="T15" s="41"/>
      <c r="U15" s="40">
        <f t="shared" si="1"/>
        <v>0.29592187557660543</v>
      </c>
      <c r="V15" s="41"/>
    </row>
    <row r="16" spans="1:22" ht="12.75">
      <c r="A16" s="34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>
        <v>8243218.76</v>
      </c>
      <c r="N16" s="37"/>
      <c r="O16" s="43" t="s">
        <v>36</v>
      </c>
      <c r="P16" s="35"/>
      <c r="Q16" s="36">
        <f>Q12-Q15</f>
        <v>-3498604.8999999985</v>
      </c>
      <c r="R16" s="37"/>
      <c r="S16" s="40">
        <f t="shared" si="0"/>
        <v>-0.4244221828707114</v>
      </c>
      <c r="T16" s="41"/>
      <c r="U16" s="40">
        <f t="shared" si="1"/>
        <v>0.14141466528574742</v>
      </c>
      <c r="V16" s="41"/>
    </row>
    <row r="17" spans="1:22" ht="12.75">
      <c r="A17" s="42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2" t="s">
        <v>1</v>
      </c>
      <c r="N17" s="35"/>
      <c r="O17" s="42" t="s">
        <v>1</v>
      </c>
      <c r="P17" s="35"/>
      <c r="Q17" s="42" t="s">
        <v>1</v>
      </c>
      <c r="R17" s="35"/>
      <c r="S17" s="42" t="s">
        <v>1</v>
      </c>
      <c r="T17" s="35"/>
      <c r="U17" s="42" t="s">
        <v>1</v>
      </c>
      <c r="V17" s="35"/>
    </row>
    <row r="18" spans="1:22" ht="12.75">
      <c r="A18" s="34" t="s">
        <v>38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3" t="s">
        <v>39</v>
      </c>
      <c r="N18" s="35"/>
      <c r="O18" s="43" t="s">
        <v>40</v>
      </c>
      <c r="P18" s="35"/>
      <c r="Q18" s="43" t="s">
        <v>39</v>
      </c>
      <c r="R18" s="35"/>
      <c r="S18" s="40">
        <v>0</v>
      </c>
      <c r="T18" s="35"/>
      <c r="U18" s="40">
        <v>0</v>
      </c>
      <c r="V18" s="35"/>
    </row>
    <row r="19" spans="1:22" ht="12.75">
      <c r="A19" s="34" t="s">
        <v>42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3" t="s">
        <v>43</v>
      </c>
      <c r="N19" s="35"/>
      <c r="O19" s="43" t="s">
        <v>44</v>
      </c>
      <c r="P19" s="35"/>
      <c r="Q19" s="36">
        <v>537039.56</v>
      </c>
      <c r="R19" s="35"/>
      <c r="S19" s="40">
        <f>Q19/M19</f>
        <v>1.0017907789657192</v>
      </c>
      <c r="T19" s="41"/>
      <c r="U19" s="40">
        <f>Q19/O19</f>
        <v>0.49812596000445225</v>
      </c>
      <c r="V19" s="41"/>
    </row>
    <row r="20" spans="1:22" ht="12.75">
      <c r="A20" s="34" t="s">
        <v>47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43" t="s">
        <v>48</v>
      </c>
      <c r="N20" s="35"/>
      <c r="O20" s="43" t="s">
        <v>49</v>
      </c>
      <c r="P20" s="35"/>
      <c r="Q20" s="36">
        <v>-537039.56</v>
      </c>
      <c r="R20" s="35"/>
      <c r="S20" s="40">
        <f>Q20/M20</f>
        <v>1.0017907789657192</v>
      </c>
      <c r="T20" s="41"/>
      <c r="U20" s="40">
        <f>Q20/O20</f>
        <v>-0.02229316044745761</v>
      </c>
      <c r="V20" s="41"/>
    </row>
    <row r="21" spans="1:22" ht="12.75">
      <c r="A21" s="34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3" t="s">
        <v>39</v>
      </c>
      <c r="N21" s="35"/>
      <c r="O21" s="36">
        <v>650163</v>
      </c>
      <c r="P21" s="35"/>
      <c r="Q21" s="36">
        <v>650172.04</v>
      </c>
      <c r="R21" s="35"/>
      <c r="S21" s="40">
        <v>0</v>
      </c>
      <c r="T21" s="41"/>
      <c r="U21" s="40">
        <f>Q21/O21</f>
        <v>1.000013904205561</v>
      </c>
      <c r="V21" s="35"/>
    </row>
    <row r="22" spans="1:22" ht="12.75">
      <c r="A22" s="34" t="s">
        <v>51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>
        <v>355385.86</v>
      </c>
      <c r="N22" s="37"/>
      <c r="O22" s="36">
        <v>650163</v>
      </c>
      <c r="P22" s="35"/>
      <c r="Q22" s="36">
        <v>650172.04</v>
      </c>
      <c r="R22" s="37"/>
      <c r="S22" s="40">
        <f>Q22/M22</f>
        <v>1.8294820170954469</v>
      </c>
      <c r="T22" s="41"/>
      <c r="U22" s="40">
        <f>Q22/O22</f>
        <v>1.000013904205561</v>
      </c>
      <c r="V22" s="35"/>
    </row>
    <row r="23" spans="1:22" ht="12.75">
      <c r="A23" s="42" t="s">
        <v>52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2" t="s">
        <v>1</v>
      </c>
      <c r="N23" s="35"/>
      <c r="O23" s="42" t="s">
        <v>1</v>
      </c>
      <c r="P23" s="35"/>
      <c r="Q23" s="42" t="s">
        <v>1</v>
      </c>
      <c r="R23" s="35"/>
      <c r="S23" s="42" t="s">
        <v>1</v>
      </c>
      <c r="T23" s="35"/>
      <c r="U23" s="42" t="s">
        <v>1</v>
      </c>
      <c r="V23" s="35"/>
    </row>
    <row r="24" spans="1:22" ht="12.75">
      <c r="A24" s="34" t="s">
        <v>53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>
        <v>8062525.06</v>
      </c>
      <c r="N24" s="37"/>
      <c r="O24" s="38">
        <v>0</v>
      </c>
      <c r="P24" s="39"/>
      <c r="Q24" s="36">
        <v>-3385472.42</v>
      </c>
      <c r="R24" s="35"/>
      <c r="S24" s="40">
        <f>Q24/M24</f>
        <v>-0.4199022508216551</v>
      </c>
      <c r="T24" s="41"/>
      <c r="U24" s="40">
        <v>0</v>
      </c>
      <c r="V24" s="35"/>
    </row>
  </sheetData>
  <sheetProtection/>
  <mergeCells count="109"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7"/>
  <sheetViews>
    <sheetView zoomScalePageLayoutView="0" workbookViewId="0" topLeftCell="A73">
      <selection activeCell="X172" sqref="X172"/>
    </sheetView>
  </sheetViews>
  <sheetFormatPr defaultColWidth="9.140625" defaultRowHeight="12.75"/>
  <cols>
    <col min="2" max="2" width="13.28125" style="0" customWidth="1"/>
    <col min="12" max="12" width="2.7109375" style="0" customWidth="1"/>
    <col min="18" max="18" width="8.57421875" style="0" customWidth="1"/>
    <col min="20" max="20" width="7.421875" style="0" customWidth="1"/>
    <col min="22" max="22" width="2.85156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2" ht="18">
      <c r="A5" s="47" t="s">
        <v>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"/>
    </row>
    <row r="6" spans="1:21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2" ht="12.75">
      <c r="A8" s="61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1" t="s">
        <v>8</v>
      </c>
      <c r="N8" s="35"/>
      <c r="O8" s="61" t="s">
        <v>9</v>
      </c>
      <c r="P8" s="35"/>
      <c r="Q8" s="61" t="s">
        <v>10</v>
      </c>
      <c r="R8" s="35"/>
      <c r="S8" s="61" t="s">
        <v>11</v>
      </c>
      <c r="T8" s="61"/>
      <c r="U8" s="61" t="s">
        <v>12</v>
      </c>
      <c r="V8" s="35"/>
    </row>
    <row r="9" spans="1:22" ht="12.75">
      <c r="A9" s="42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44" t="s">
        <v>14</v>
      </c>
      <c r="N9" s="35"/>
      <c r="O9" s="44" t="s">
        <v>15</v>
      </c>
      <c r="P9" s="35"/>
      <c r="Q9" s="44" t="s">
        <v>16</v>
      </c>
      <c r="R9" s="35"/>
      <c r="S9" s="44" t="s">
        <v>17</v>
      </c>
      <c r="T9" s="44"/>
      <c r="U9" s="44" t="s">
        <v>18</v>
      </c>
      <c r="V9" s="35"/>
    </row>
    <row r="10" spans="1:22" ht="12.75">
      <c r="A10" s="34" t="s">
        <v>19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>
        <v>25010660.13</v>
      </c>
      <c r="N10" s="37"/>
      <c r="O10" s="43" t="s">
        <v>20</v>
      </c>
      <c r="P10" s="35"/>
      <c r="Q10" s="36">
        <f>Q11+Q26+Q38+Q47+Q58</f>
        <v>32057335.799999997</v>
      </c>
      <c r="R10" s="35"/>
      <c r="S10" s="43" t="s">
        <v>21</v>
      </c>
      <c r="T10" s="43"/>
      <c r="U10" s="40">
        <f>Q10/O10</f>
        <v>0.33778117048120837</v>
      </c>
      <c r="V10" s="41"/>
    </row>
    <row r="11" spans="1:22" ht="12.75">
      <c r="A11" s="34" t="s">
        <v>55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 t="s">
        <v>56</v>
      </c>
      <c r="N11" s="37"/>
      <c r="O11" s="43" t="s">
        <v>57</v>
      </c>
      <c r="P11" s="35"/>
      <c r="Q11" s="43" t="s">
        <v>58</v>
      </c>
      <c r="R11" s="35"/>
      <c r="S11" s="43" t="s">
        <v>59</v>
      </c>
      <c r="T11" s="43"/>
      <c r="U11" s="40">
        <f>Q11/O11</f>
        <v>0.4867872342855482</v>
      </c>
      <c r="V11" s="41"/>
    </row>
    <row r="12" spans="1:22" ht="12.75">
      <c r="A12" s="34" t="s">
        <v>60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61</v>
      </c>
      <c r="N12" s="37"/>
      <c r="O12" s="43" t="s">
        <v>62</v>
      </c>
      <c r="P12" s="35"/>
      <c r="Q12" s="43" t="s">
        <v>63</v>
      </c>
      <c r="R12" s="35"/>
      <c r="S12" s="43" t="s">
        <v>64</v>
      </c>
      <c r="T12" s="43"/>
      <c r="U12" s="40">
        <f>Q12/O12</f>
        <v>0.49952779224258576</v>
      </c>
      <c r="V12" s="41"/>
    </row>
    <row r="13" spans="1:22" ht="12.75">
      <c r="A13" s="35" t="s">
        <v>65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9" t="s">
        <v>66</v>
      </c>
      <c r="N13" s="37"/>
      <c r="O13" s="50" t="s">
        <v>1</v>
      </c>
      <c r="P13" s="35"/>
      <c r="Q13" s="50" t="s">
        <v>67</v>
      </c>
      <c r="R13" s="35"/>
      <c r="S13" s="53">
        <f>Q13/M13</f>
        <v>1.0793678615606568</v>
      </c>
      <c r="T13" s="53"/>
      <c r="U13" s="50"/>
      <c r="V13" s="35"/>
    </row>
    <row r="14" spans="1:22" ht="12.75">
      <c r="A14" s="35" t="s">
        <v>68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9" t="s">
        <v>69</v>
      </c>
      <c r="N14" s="37"/>
      <c r="O14" s="50" t="s">
        <v>1</v>
      </c>
      <c r="P14" s="35"/>
      <c r="Q14" s="50" t="s">
        <v>70</v>
      </c>
      <c r="R14" s="35"/>
      <c r="S14" s="53">
        <f>Q14/M14</f>
        <v>1.2903631651651053</v>
      </c>
      <c r="T14" s="53"/>
      <c r="U14" s="50"/>
      <c r="V14" s="35"/>
    </row>
    <row r="15" spans="1:22" ht="12.75">
      <c r="A15" s="35" t="s">
        <v>71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9" t="s">
        <v>72</v>
      </c>
      <c r="N15" s="37"/>
      <c r="O15" s="50" t="s">
        <v>1</v>
      </c>
      <c r="P15" s="35"/>
      <c r="Q15" s="50" t="s">
        <v>73</v>
      </c>
      <c r="R15" s="35"/>
      <c r="S15" s="53">
        <f>Q15/M15</f>
        <v>1.2326999752099208</v>
      </c>
      <c r="T15" s="53"/>
      <c r="U15" s="50"/>
      <c r="V15" s="35"/>
    </row>
    <row r="16" spans="1:22" ht="12.75">
      <c r="A16" s="35" t="s">
        <v>74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9" t="s">
        <v>75</v>
      </c>
      <c r="N16" s="37"/>
      <c r="O16" s="50" t="s">
        <v>1</v>
      </c>
      <c r="P16" s="35"/>
      <c r="Q16" s="50" t="s">
        <v>76</v>
      </c>
      <c r="R16" s="35"/>
      <c r="S16" s="53">
        <f>Q16/M16</f>
        <v>1.2908249657296833</v>
      </c>
      <c r="T16" s="53"/>
      <c r="U16" s="50"/>
      <c r="V16" s="35"/>
    </row>
    <row r="17" spans="1:22" ht="12.75">
      <c r="A17" s="35" t="s">
        <v>77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9">
        <v>0</v>
      </c>
      <c r="N17" s="37"/>
      <c r="O17" s="50" t="s">
        <v>1</v>
      </c>
      <c r="P17" s="35"/>
      <c r="Q17" s="50" t="s">
        <v>78</v>
      </c>
      <c r="R17" s="35"/>
      <c r="S17" s="53">
        <v>0</v>
      </c>
      <c r="T17" s="53"/>
      <c r="U17" s="50"/>
      <c r="V17" s="35"/>
    </row>
    <row r="18" spans="1:22" ht="12.75">
      <c r="A18" s="35" t="s">
        <v>79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9" t="s">
        <v>80</v>
      </c>
      <c r="N18" s="37"/>
      <c r="O18" s="50" t="s">
        <v>1</v>
      </c>
      <c r="P18" s="35"/>
      <c r="Q18" s="60">
        <v>0</v>
      </c>
      <c r="R18" s="39"/>
      <c r="S18" s="53">
        <v>0</v>
      </c>
      <c r="T18" s="53"/>
      <c r="U18" s="50"/>
      <c r="V18" s="35"/>
    </row>
    <row r="19" spans="1:22" ht="12.75">
      <c r="A19" s="35" t="s">
        <v>81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9" t="s">
        <v>82</v>
      </c>
      <c r="N19" s="37"/>
      <c r="O19" s="50" t="s">
        <v>1</v>
      </c>
      <c r="P19" s="35"/>
      <c r="Q19" s="60">
        <v>0</v>
      </c>
      <c r="R19" s="39"/>
      <c r="S19" s="53">
        <v>0</v>
      </c>
      <c r="T19" s="53"/>
      <c r="U19" s="50"/>
      <c r="V19" s="35"/>
    </row>
    <row r="20" spans="1:22" ht="12.75">
      <c r="A20" s="34" t="s">
        <v>83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 t="s">
        <v>84</v>
      </c>
      <c r="N20" s="37"/>
      <c r="O20" s="43" t="s">
        <v>85</v>
      </c>
      <c r="P20" s="35"/>
      <c r="Q20" s="43" t="s">
        <v>86</v>
      </c>
      <c r="R20" s="35"/>
      <c r="S20" s="40">
        <f aca="true" t="shared" si="0" ref="S20:S28">Q20/M20</f>
        <v>0.382616885842441</v>
      </c>
      <c r="T20" s="40"/>
      <c r="U20" s="40">
        <f>Q20/O20</f>
        <v>0.18813391953277092</v>
      </c>
      <c r="V20" s="41"/>
    </row>
    <row r="21" spans="1:22" ht="12.75">
      <c r="A21" s="35" t="s">
        <v>87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9" t="s">
        <v>88</v>
      </c>
      <c r="N21" s="37"/>
      <c r="O21" s="50" t="s">
        <v>1</v>
      </c>
      <c r="P21" s="35"/>
      <c r="Q21" s="50" t="s">
        <v>89</v>
      </c>
      <c r="R21" s="35"/>
      <c r="S21" s="53">
        <f t="shared" si="0"/>
        <v>0.8948902536365994</v>
      </c>
      <c r="T21" s="53"/>
      <c r="U21" s="50"/>
      <c r="V21" s="35"/>
    </row>
    <row r="22" spans="1:22" ht="12.75">
      <c r="A22" s="35" t="s">
        <v>90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9" t="s">
        <v>91</v>
      </c>
      <c r="N22" s="37"/>
      <c r="O22" s="50" t="s">
        <v>1</v>
      </c>
      <c r="P22" s="35"/>
      <c r="Q22" s="50" t="s">
        <v>92</v>
      </c>
      <c r="R22" s="35"/>
      <c r="S22" s="53">
        <f t="shared" si="0"/>
        <v>0.3688306318604638</v>
      </c>
      <c r="T22" s="53"/>
      <c r="U22" s="50"/>
      <c r="V22" s="35"/>
    </row>
    <row r="23" spans="1:22" ht="12.75">
      <c r="A23" s="34" t="s">
        <v>93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 t="s">
        <v>94</v>
      </c>
      <c r="N23" s="37"/>
      <c r="O23" s="43" t="s">
        <v>95</v>
      </c>
      <c r="P23" s="35"/>
      <c r="Q23" s="43" t="s">
        <v>96</v>
      </c>
      <c r="R23" s="35"/>
      <c r="S23" s="40">
        <f t="shared" si="0"/>
        <v>0.923259003423073</v>
      </c>
      <c r="T23" s="40"/>
      <c r="U23" s="40">
        <f>Q23/O23</f>
        <v>0.33665404444444447</v>
      </c>
      <c r="V23" s="41"/>
    </row>
    <row r="24" spans="1:22" ht="12.75">
      <c r="A24" s="35" t="s">
        <v>97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9" t="s">
        <v>98</v>
      </c>
      <c r="N24" s="37"/>
      <c r="O24" s="50" t="s">
        <v>1</v>
      </c>
      <c r="P24" s="35"/>
      <c r="Q24" s="50" t="s">
        <v>99</v>
      </c>
      <c r="R24" s="35"/>
      <c r="S24" s="53">
        <f t="shared" si="0"/>
        <v>1.0876606898398775</v>
      </c>
      <c r="T24" s="53"/>
      <c r="U24" s="50"/>
      <c r="V24" s="35"/>
    </row>
    <row r="25" spans="1:22" ht="12.75">
      <c r="A25" s="35" t="s">
        <v>100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9" t="s">
        <v>101</v>
      </c>
      <c r="N25" s="37"/>
      <c r="O25" s="50" t="s">
        <v>1</v>
      </c>
      <c r="P25" s="35"/>
      <c r="Q25" s="50" t="s">
        <v>102</v>
      </c>
      <c r="R25" s="35"/>
      <c r="S25" s="53">
        <f t="shared" si="0"/>
        <v>0.05348366469104376</v>
      </c>
      <c r="T25" s="53"/>
      <c r="U25" s="50"/>
      <c r="V25" s="35"/>
    </row>
    <row r="26" spans="1:22" ht="12.75">
      <c r="A26" s="34" t="s">
        <v>103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>
        <v>681796.42</v>
      </c>
      <c r="N26" s="37"/>
      <c r="O26" s="43" t="s">
        <v>104</v>
      </c>
      <c r="P26" s="35"/>
      <c r="Q26" s="43" t="s">
        <v>105</v>
      </c>
      <c r="R26" s="35"/>
      <c r="S26" s="40">
        <f t="shared" si="0"/>
        <v>6.590377549943721</v>
      </c>
      <c r="T26" s="40"/>
      <c r="U26" s="40">
        <f>Q26/O26</f>
        <v>0.12525334242449754</v>
      </c>
      <c r="V26" s="41"/>
    </row>
    <row r="27" spans="1:22" ht="12.75">
      <c r="A27" s="34" t="s">
        <v>106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107</v>
      </c>
      <c r="N27" s="37"/>
      <c r="O27" s="43" t="s">
        <v>108</v>
      </c>
      <c r="P27" s="35"/>
      <c r="Q27" s="43" t="s">
        <v>109</v>
      </c>
      <c r="R27" s="35"/>
      <c r="S27" s="40">
        <f t="shared" si="0"/>
        <v>152.0004520806648</v>
      </c>
      <c r="T27" s="40"/>
      <c r="U27" s="40">
        <f>Q27/O27</f>
        <v>0.2717443203462326</v>
      </c>
      <c r="V27" s="35"/>
    </row>
    <row r="28" spans="1:22" ht="12.75">
      <c r="A28" s="35" t="s">
        <v>110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49" t="s">
        <v>107</v>
      </c>
      <c r="N28" s="37"/>
      <c r="O28" s="50" t="s">
        <v>1</v>
      </c>
      <c r="P28" s="35"/>
      <c r="Q28" s="50" t="s">
        <v>111</v>
      </c>
      <c r="R28" s="35"/>
      <c r="S28" s="53">
        <f t="shared" si="0"/>
        <v>5.546057540632573</v>
      </c>
      <c r="T28" s="53"/>
      <c r="U28" s="50"/>
      <c r="V28" s="35"/>
    </row>
    <row r="29" spans="1:22" ht="12.75">
      <c r="A29" s="35" t="s">
        <v>112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9">
        <v>0</v>
      </c>
      <c r="N29" s="37"/>
      <c r="O29" s="50" t="s">
        <v>1</v>
      </c>
      <c r="P29" s="35"/>
      <c r="Q29" s="50" t="s">
        <v>113</v>
      </c>
      <c r="R29" s="35"/>
      <c r="S29" s="50" t="s">
        <v>41</v>
      </c>
      <c r="T29" s="50"/>
      <c r="U29" s="50"/>
      <c r="V29" s="35"/>
    </row>
    <row r="30" spans="1:22" ht="12.75">
      <c r="A30" s="34" t="s">
        <v>114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 t="s">
        <v>115</v>
      </c>
      <c r="N30" s="37"/>
      <c r="O30" s="43" t="s">
        <v>116</v>
      </c>
      <c r="P30" s="35"/>
      <c r="Q30" s="36">
        <v>170869.98</v>
      </c>
      <c r="R30" s="37"/>
      <c r="S30" s="40">
        <f>Q30/M30</f>
        <v>23.361276086100542</v>
      </c>
      <c r="T30" s="40"/>
      <c r="U30" s="40">
        <f>Q30/O30</f>
        <v>0.05113436485886352</v>
      </c>
      <c r="V30" s="41"/>
    </row>
    <row r="31" spans="1:22" ht="12.75">
      <c r="A31" s="35" t="s">
        <v>119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49" t="s">
        <v>115</v>
      </c>
      <c r="N31" s="37"/>
      <c r="O31" s="50" t="s">
        <v>1</v>
      </c>
      <c r="P31" s="35"/>
      <c r="Q31" s="50" t="s">
        <v>117</v>
      </c>
      <c r="R31" s="35"/>
      <c r="S31" s="50" t="s">
        <v>118</v>
      </c>
      <c r="T31" s="50"/>
      <c r="U31" s="50"/>
      <c r="V31" s="35"/>
    </row>
    <row r="32" spans="1:22" ht="12.75">
      <c r="A32" s="34" t="s">
        <v>120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 t="s">
        <v>121</v>
      </c>
      <c r="N32" s="37"/>
      <c r="O32" s="43" t="s">
        <v>122</v>
      </c>
      <c r="P32" s="35"/>
      <c r="Q32" s="43" t="s">
        <v>123</v>
      </c>
      <c r="R32" s="35"/>
      <c r="S32" s="40">
        <f aca="true" t="shared" si="1" ref="S32:S49">Q32/M32</f>
        <v>0.16513035973787724</v>
      </c>
      <c r="T32" s="40"/>
      <c r="U32" s="40">
        <f>Q32/O32</f>
        <v>0.06312914769933865</v>
      </c>
      <c r="V32" s="41"/>
    </row>
    <row r="33" spans="1:22" ht="12.75">
      <c r="A33" s="35" t="s">
        <v>124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9" t="s">
        <v>125</v>
      </c>
      <c r="N33" s="37"/>
      <c r="O33" s="50" t="s">
        <v>1</v>
      </c>
      <c r="P33" s="35"/>
      <c r="Q33" s="49">
        <v>22900</v>
      </c>
      <c r="R33" s="35"/>
      <c r="S33" s="53">
        <f t="shared" si="1"/>
        <v>1.43125</v>
      </c>
      <c r="T33" s="53"/>
      <c r="U33" s="50"/>
      <c r="V33" s="35"/>
    </row>
    <row r="34" spans="1:22" ht="12.75">
      <c r="A34" s="35" t="s">
        <v>127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49" t="s">
        <v>128</v>
      </c>
      <c r="N34" s="37"/>
      <c r="O34" s="50" t="s">
        <v>1</v>
      </c>
      <c r="P34" s="35"/>
      <c r="Q34" s="49">
        <v>54400</v>
      </c>
      <c r="R34" s="35"/>
      <c r="S34" s="53">
        <f t="shared" si="1"/>
        <v>0.12032336639298925</v>
      </c>
      <c r="T34" s="53"/>
      <c r="U34" s="50"/>
      <c r="V34" s="35"/>
    </row>
    <row r="35" spans="1:22" ht="12.75">
      <c r="A35" s="34" t="s">
        <v>129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>
        <v>194024.24</v>
      </c>
      <c r="N35" s="37"/>
      <c r="O35" s="43" t="s">
        <v>131</v>
      </c>
      <c r="P35" s="35"/>
      <c r="Q35" s="43" t="s">
        <v>132</v>
      </c>
      <c r="R35" s="35"/>
      <c r="S35" s="40">
        <f t="shared" si="1"/>
        <v>12.209788323355886</v>
      </c>
      <c r="T35" s="40"/>
      <c r="U35" s="40">
        <f>Q35/O35</f>
        <v>0.09707575957745194</v>
      </c>
      <c r="V35" s="41"/>
    </row>
    <row r="36" spans="1:22" ht="12.75">
      <c r="A36" s="35" t="s">
        <v>133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9">
        <v>7314.24</v>
      </c>
      <c r="N36" s="37"/>
      <c r="O36" s="50" t="s">
        <v>1</v>
      </c>
      <c r="P36" s="35"/>
      <c r="Q36" s="50" t="s">
        <v>134</v>
      </c>
      <c r="R36" s="35"/>
      <c r="S36" s="53">
        <f t="shared" si="1"/>
        <v>57.49415660410378</v>
      </c>
      <c r="T36" s="53"/>
      <c r="U36" s="50"/>
      <c r="V36" s="35"/>
    </row>
    <row r="37" spans="1:22" ht="12.75">
      <c r="A37" s="35" t="s">
        <v>135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9" t="s">
        <v>130</v>
      </c>
      <c r="N37" s="37"/>
      <c r="O37" s="50" t="s">
        <v>1</v>
      </c>
      <c r="P37" s="35"/>
      <c r="Q37" s="50" t="s">
        <v>136</v>
      </c>
      <c r="R37" s="35"/>
      <c r="S37" s="53">
        <f t="shared" si="1"/>
        <v>10.435803331369504</v>
      </c>
      <c r="T37" s="53"/>
      <c r="U37" s="50"/>
      <c r="V37" s="35"/>
    </row>
    <row r="38" spans="1:22" ht="12.75">
      <c r="A38" s="34" t="s">
        <v>137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>
        <v>2073652.33</v>
      </c>
      <c r="N38" s="37"/>
      <c r="O38" s="43" t="s">
        <v>138</v>
      </c>
      <c r="P38" s="35"/>
      <c r="Q38" s="43" t="s">
        <v>139</v>
      </c>
      <c r="R38" s="35"/>
      <c r="S38" s="40">
        <f t="shared" si="1"/>
        <v>1.1494964732106274</v>
      </c>
      <c r="T38" s="40"/>
      <c r="U38" s="40">
        <f>Q38/O38</f>
        <v>0.3867060415314731</v>
      </c>
      <c r="V38" s="41"/>
    </row>
    <row r="39" spans="1:22" ht="12.75">
      <c r="A39" s="34" t="s">
        <v>140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 t="s">
        <v>141</v>
      </c>
      <c r="N39" s="37"/>
      <c r="O39" s="43" t="s">
        <v>142</v>
      </c>
      <c r="P39" s="35"/>
      <c r="Q39" s="43" t="s">
        <v>143</v>
      </c>
      <c r="R39" s="35"/>
      <c r="S39" s="40">
        <f t="shared" si="1"/>
        <v>2.3498244860928446</v>
      </c>
      <c r="T39" s="40"/>
      <c r="U39" s="40">
        <f>Q39/O39</f>
        <v>1.715183888888889</v>
      </c>
      <c r="V39" s="41"/>
    </row>
    <row r="40" spans="1:22" ht="12.75">
      <c r="A40" s="35" t="s">
        <v>144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9" t="s">
        <v>145</v>
      </c>
      <c r="N40" s="37"/>
      <c r="O40" s="50" t="s">
        <v>1</v>
      </c>
      <c r="P40" s="35"/>
      <c r="Q40" s="50" t="s">
        <v>146</v>
      </c>
      <c r="R40" s="35"/>
      <c r="S40" s="53">
        <f t="shared" si="1"/>
        <v>0.08789237668161434</v>
      </c>
      <c r="T40" s="53"/>
      <c r="U40" s="50"/>
      <c r="V40" s="35"/>
    </row>
    <row r="41" spans="1:22" ht="12.75">
      <c r="A41" s="35" t="s">
        <v>147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49" t="s">
        <v>148</v>
      </c>
      <c r="N41" s="37"/>
      <c r="O41" s="50" t="s">
        <v>1</v>
      </c>
      <c r="P41" s="35"/>
      <c r="Q41" s="50" t="s">
        <v>149</v>
      </c>
      <c r="R41" s="35"/>
      <c r="S41" s="53">
        <f t="shared" si="1"/>
        <v>1.010657657623383</v>
      </c>
      <c r="T41" s="53"/>
      <c r="U41" s="50"/>
      <c r="V41" s="35"/>
    </row>
    <row r="42" spans="1:22" ht="12.75">
      <c r="A42" s="35" t="s">
        <v>150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49" t="s">
        <v>151</v>
      </c>
      <c r="N42" s="37"/>
      <c r="O42" s="50" t="s">
        <v>1</v>
      </c>
      <c r="P42" s="35"/>
      <c r="Q42" s="50" t="s">
        <v>152</v>
      </c>
      <c r="R42" s="35"/>
      <c r="S42" s="53">
        <f t="shared" si="1"/>
        <v>4.778143515470704</v>
      </c>
      <c r="T42" s="53"/>
      <c r="U42" s="50"/>
      <c r="V42" s="35"/>
    </row>
    <row r="43" spans="1:22" ht="12.75">
      <c r="A43" s="34" t="s">
        <v>153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>
        <v>2060513.77</v>
      </c>
      <c r="N43" s="37"/>
      <c r="O43" s="43" t="s">
        <v>154</v>
      </c>
      <c r="P43" s="35"/>
      <c r="Q43" s="43" t="s">
        <v>155</v>
      </c>
      <c r="R43" s="35"/>
      <c r="S43" s="40">
        <f t="shared" si="1"/>
        <v>1.1418427599248706</v>
      </c>
      <c r="T43" s="40"/>
      <c r="U43" s="40">
        <f>Q43/O43</f>
        <v>0.38281528311096646</v>
      </c>
      <c r="V43" s="41"/>
    </row>
    <row r="44" spans="1:22" ht="12.75">
      <c r="A44" s="35" t="s">
        <v>156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49" t="s">
        <v>157</v>
      </c>
      <c r="N44" s="37"/>
      <c r="O44" s="50" t="s">
        <v>1</v>
      </c>
      <c r="P44" s="35"/>
      <c r="Q44" s="50" t="s">
        <v>158</v>
      </c>
      <c r="R44" s="35"/>
      <c r="S44" s="53">
        <f t="shared" si="1"/>
        <v>1.363088910152253</v>
      </c>
      <c r="T44" s="53"/>
      <c r="U44" s="50"/>
      <c r="V44" s="35"/>
    </row>
    <row r="45" spans="1:22" ht="12.75">
      <c r="A45" s="35" t="s">
        <v>159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49">
        <v>520745.39</v>
      </c>
      <c r="N45" s="37"/>
      <c r="O45" s="50" t="s">
        <v>1</v>
      </c>
      <c r="P45" s="35"/>
      <c r="Q45" s="50" t="s">
        <v>160</v>
      </c>
      <c r="R45" s="35"/>
      <c r="S45" s="53">
        <f t="shared" si="1"/>
        <v>1.238090326637361</v>
      </c>
      <c r="T45" s="53"/>
      <c r="U45" s="50"/>
      <c r="V45" s="35"/>
    </row>
    <row r="46" spans="1:22" ht="12.75">
      <c r="A46" s="35" t="s">
        <v>161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49" t="s">
        <v>162</v>
      </c>
      <c r="N46" s="37"/>
      <c r="O46" s="50" t="s">
        <v>1</v>
      </c>
      <c r="P46" s="35"/>
      <c r="Q46" s="50" t="s">
        <v>163</v>
      </c>
      <c r="R46" s="35"/>
      <c r="S46" s="53">
        <f t="shared" si="1"/>
        <v>1.1067853052075387</v>
      </c>
      <c r="T46" s="53"/>
      <c r="U46" s="50"/>
      <c r="V46" s="35"/>
    </row>
    <row r="47" spans="1:22" ht="12.75">
      <c r="A47" s="34" t="s">
        <v>164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>
        <v>3830017.35</v>
      </c>
      <c r="N47" s="37"/>
      <c r="O47" s="43" t="s">
        <v>165</v>
      </c>
      <c r="P47" s="35"/>
      <c r="Q47" s="43" t="s">
        <v>166</v>
      </c>
      <c r="R47" s="35"/>
      <c r="S47" s="40">
        <f t="shared" si="1"/>
        <v>1.3638126626241</v>
      </c>
      <c r="T47" s="40"/>
      <c r="U47" s="40">
        <f>Q47/O47</f>
        <v>0.4360755368475889</v>
      </c>
      <c r="V47" s="41"/>
    </row>
    <row r="48" spans="1:22" ht="12.75">
      <c r="A48" s="34" t="s">
        <v>167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 t="s">
        <v>168</v>
      </c>
      <c r="N48" s="37"/>
      <c r="O48" s="43" t="s">
        <v>169</v>
      </c>
      <c r="P48" s="35"/>
      <c r="Q48" s="43" t="s">
        <v>170</v>
      </c>
      <c r="R48" s="35"/>
      <c r="S48" s="40">
        <f t="shared" si="1"/>
        <v>0.9938308946363736</v>
      </c>
      <c r="T48" s="40"/>
      <c r="U48" s="40">
        <f>Q48/O48</f>
        <v>0.2394379702970297</v>
      </c>
      <c r="V48" s="41"/>
    </row>
    <row r="49" spans="1:22" ht="12.75">
      <c r="A49" s="35" t="s">
        <v>171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9" t="s">
        <v>168</v>
      </c>
      <c r="N49" s="37"/>
      <c r="O49" s="50" t="s">
        <v>1</v>
      </c>
      <c r="P49" s="35"/>
      <c r="Q49" s="50" t="s">
        <v>172</v>
      </c>
      <c r="R49" s="35"/>
      <c r="S49" s="53">
        <f t="shared" si="1"/>
        <v>0.9594885208982734</v>
      </c>
      <c r="T49" s="53"/>
      <c r="U49" s="50"/>
      <c r="V49" s="35"/>
    </row>
    <row r="50" spans="1:22" ht="12.75">
      <c r="A50" s="35" t="s">
        <v>173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49">
        <v>0</v>
      </c>
      <c r="N50" s="37"/>
      <c r="O50" s="50" t="s">
        <v>1</v>
      </c>
      <c r="P50" s="35"/>
      <c r="Q50" s="50" t="s">
        <v>174</v>
      </c>
      <c r="R50" s="35"/>
      <c r="S50" s="53" t="s">
        <v>41</v>
      </c>
      <c r="T50" s="53"/>
      <c r="U50" s="50"/>
      <c r="V50" s="35"/>
    </row>
    <row r="51" spans="1:22" ht="12.75">
      <c r="A51" s="34" t="s">
        <v>175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>
        <v>1669141.94</v>
      </c>
      <c r="N51" s="37"/>
      <c r="O51" s="43" t="s">
        <v>176</v>
      </c>
      <c r="P51" s="35"/>
      <c r="Q51" s="36">
        <f>Q52+Q53+Q54</f>
        <v>2870302.56</v>
      </c>
      <c r="R51" s="37"/>
      <c r="S51" s="40">
        <f aca="true" t="shared" si="2" ref="S51:S59">Q51/M51</f>
        <v>1.7196276069847003</v>
      </c>
      <c r="T51" s="40"/>
      <c r="U51" s="40">
        <f>Q51/O51</f>
        <v>0.4537123924720135</v>
      </c>
      <c r="V51" s="41"/>
    </row>
    <row r="52" spans="1:22" ht="12.75">
      <c r="A52" s="35" t="s">
        <v>177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49" t="s">
        <v>178</v>
      </c>
      <c r="N52" s="37"/>
      <c r="O52" s="50" t="s">
        <v>1</v>
      </c>
      <c r="P52" s="35"/>
      <c r="Q52" s="50" t="s">
        <v>179</v>
      </c>
      <c r="R52" s="35"/>
      <c r="S52" s="53">
        <f t="shared" si="2"/>
        <v>0.24372398618855687</v>
      </c>
      <c r="T52" s="53"/>
      <c r="U52" s="50"/>
      <c r="V52" s="35"/>
    </row>
    <row r="53" spans="1:22" ht="12.75">
      <c r="A53" s="35" t="s">
        <v>180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49" t="s">
        <v>181</v>
      </c>
      <c r="N53" s="37"/>
      <c r="O53" s="50" t="s">
        <v>1</v>
      </c>
      <c r="P53" s="35"/>
      <c r="Q53" s="50" t="s">
        <v>182</v>
      </c>
      <c r="R53" s="35"/>
      <c r="S53" s="53">
        <f t="shared" si="2"/>
        <v>4.0433088175272545</v>
      </c>
      <c r="T53" s="53"/>
      <c r="U53" s="50"/>
      <c r="V53" s="35"/>
    </row>
    <row r="54" spans="1:22" ht="12.75">
      <c r="A54" s="35" t="s">
        <v>183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49">
        <v>1234527.67</v>
      </c>
      <c r="N54" s="37"/>
      <c r="O54" s="50" t="s">
        <v>1</v>
      </c>
      <c r="P54" s="35"/>
      <c r="Q54" s="50" t="s">
        <v>184</v>
      </c>
      <c r="R54" s="35"/>
      <c r="S54" s="53">
        <f t="shared" si="2"/>
        <v>0.9399333835911512</v>
      </c>
      <c r="T54" s="53"/>
      <c r="U54" s="50"/>
      <c r="V54" s="35"/>
    </row>
    <row r="55" spans="1:22" ht="12.75">
      <c r="A55" s="34" t="s">
        <v>185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 t="s">
        <v>186</v>
      </c>
      <c r="N55" s="37"/>
      <c r="O55" s="43" t="s">
        <v>187</v>
      </c>
      <c r="P55" s="35"/>
      <c r="Q55" s="43" t="s">
        <v>188</v>
      </c>
      <c r="R55" s="35"/>
      <c r="S55" s="40">
        <f t="shared" si="2"/>
        <v>1.0911597509698745</v>
      </c>
      <c r="T55" s="40"/>
      <c r="U55" s="40">
        <f>Q55/O55</f>
        <v>0.42289121651376144</v>
      </c>
      <c r="V55" s="41"/>
    </row>
    <row r="56" spans="1:22" ht="12.75">
      <c r="A56" s="35" t="s">
        <v>189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49" t="s">
        <v>190</v>
      </c>
      <c r="N56" s="37"/>
      <c r="O56" s="50" t="s">
        <v>1</v>
      </c>
      <c r="P56" s="35"/>
      <c r="Q56" s="50" t="s">
        <v>191</v>
      </c>
      <c r="R56" s="35"/>
      <c r="S56" s="53">
        <f t="shared" si="2"/>
        <v>0.6944820031360608</v>
      </c>
      <c r="T56" s="53"/>
      <c r="U56" s="50"/>
      <c r="V56" s="35"/>
    </row>
    <row r="57" spans="1:22" ht="12.75">
      <c r="A57" s="35" t="s">
        <v>192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49" t="s">
        <v>193</v>
      </c>
      <c r="N57" s="37"/>
      <c r="O57" s="50" t="s">
        <v>1</v>
      </c>
      <c r="P57" s="35"/>
      <c r="Q57" s="50" t="s">
        <v>194</v>
      </c>
      <c r="R57" s="35"/>
      <c r="S57" s="53">
        <f t="shared" si="2"/>
        <v>1.112227337378452</v>
      </c>
      <c r="T57" s="53"/>
      <c r="U57" s="50"/>
      <c r="V57" s="35"/>
    </row>
    <row r="58" spans="1:22" ht="12.75">
      <c r="A58" s="34" t="s">
        <v>195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 t="s">
        <v>196</v>
      </c>
      <c r="N58" s="37"/>
      <c r="O58" s="43" t="s">
        <v>197</v>
      </c>
      <c r="P58" s="35"/>
      <c r="Q58" s="36">
        <f>Q59+Q62</f>
        <v>222514.22</v>
      </c>
      <c r="R58" s="35"/>
      <c r="S58" s="40">
        <f t="shared" si="2"/>
        <v>4.101451821158636</v>
      </c>
      <c r="T58" s="40"/>
      <c r="U58" s="40">
        <f>Q58/O58</f>
        <v>0.6366097902898178</v>
      </c>
      <c r="V58" s="41"/>
    </row>
    <row r="59" spans="1:22" ht="12.75">
      <c r="A59" s="34" t="s">
        <v>198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6" t="s">
        <v>196</v>
      </c>
      <c r="N59" s="37"/>
      <c r="O59" s="43" t="s">
        <v>199</v>
      </c>
      <c r="P59" s="35"/>
      <c r="Q59" s="36">
        <f>Q60+Q61</f>
        <v>167514.22</v>
      </c>
      <c r="R59" s="35"/>
      <c r="S59" s="40">
        <f t="shared" si="2"/>
        <v>3.0876745885677264</v>
      </c>
      <c r="T59" s="40"/>
      <c r="U59" s="40">
        <f>Q59/O59</f>
        <v>0.5583807333333334</v>
      </c>
      <c r="V59" s="41"/>
    </row>
    <row r="60" spans="1:22" ht="12.75">
      <c r="A60" s="35" t="s">
        <v>200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9">
        <v>0</v>
      </c>
      <c r="N60" s="37"/>
      <c r="O60" s="50" t="s">
        <v>1</v>
      </c>
      <c r="P60" s="35"/>
      <c r="Q60" s="49">
        <v>1837.19</v>
      </c>
      <c r="R60" s="35"/>
      <c r="S60" s="50" t="s">
        <v>41</v>
      </c>
      <c r="T60" s="50"/>
      <c r="U60" s="50"/>
      <c r="V60" s="35"/>
    </row>
    <row r="61" spans="1:22" ht="12.75">
      <c r="A61" s="35" t="s">
        <v>201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49" t="s">
        <v>196</v>
      </c>
      <c r="N61" s="37"/>
      <c r="O61" s="50" t="s">
        <v>1</v>
      </c>
      <c r="P61" s="35"/>
      <c r="Q61" s="49">
        <v>165677.03</v>
      </c>
      <c r="R61" s="37"/>
      <c r="S61" s="53">
        <f>Q61/M61</f>
        <v>3.053810926859659</v>
      </c>
      <c r="T61" s="53"/>
      <c r="U61" s="50"/>
      <c r="V61" s="35"/>
    </row>
    <row r="62" spans="1:22" ht="12.75">
      <c r="A62" s="34" t="s">
        <v>202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>
        <v>0</v>
      </c>
      <c r="N62" s="37"/>
      <c r="O62" s="43" t="s">
        <v>203</v>
      </c>
      <c r="P62" s="35"/>
      <c r="Q62" s="36">
        <v>55000</v>
      </c>
      <c r="R62" s="35"/>
      <c r="S62" s="43" t="s">
        <v>41</v>
      </c>
      <c r="T62" s="43"/>
      <c r="U62" s="43" t="s">
        <v>205</v>
      </c>
      <c r="V62" s="35"/>
    </row>
    <row r="63" spans="1:22" ht="12.75">
      <c r="A63" s="10" t="s">
        <v>1824</v>
      </c>
      <c r="M63" s="8"/>
      <c r="N63" s="4">
        <v>0</v>
      </c>
      <c r="O63" s="9"/>
      <c r="P63" s="13"/>
      <c r="Q63" s="8"/>
      <c r="R63">
        <v>1.25</v>
      </c>
      <c r="S63" s="11"/>
      <c r="T63" s="14">
        <v>0</v>
      </c>
      <c r="U63" s="51"/>
      <c r="V63" s="51"/>
    </row>
    <row r="64" spans="1:22" ht="12.75">
      <c r="A64" s="35" t="s">
        <v>206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49">
        <v>0</v>
      </c>
      <c r="N64" s="37"/>
      <c r="O64" s="50"/>
      <c r="P64" s="35"/>
      <c r="Q64" s="49">
        <v>54998.75</v>
      </c>
      <c r="R64" s="37"/>
      <c r="S64" s="50" t="s">
        <v>41</v>
      </c>
      <c r="T64" s="50"/>
      <c r="U64" s="50"/>
      <c r="V64" s="35"/>
    </row>
    <row r="65" spans="1:22" ht="12.75">
      <c r="A65" s="34" t="s">
        <v>22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>
        <v>187740.86</v>
      </c>
      <c r="N65" s="37"/>
      <c r="O65" s="43" t="s">
        <v>23</v>
      </c>
      <c r="P65" s="35"/>
      <c r="Q65" s="43" t="s">
        <v>24</v>
      </c>
      <c r="R65" s="35"/>
      <c r="S65" s="43" t="s">
        <v>25</v>
      </c>
      <c r="T65" s="43"/>
      <c r="U65" s="43" t="s">
        <v>26</v>
      </c>
      <c r="V65" s="35"/>
    </row>
    <row r="66" spans="1:22" ht="12.75">
      <c r="A66" s="34" t="s">
        <v>207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 t="s">
        <v>208</v>
      </c>
      <c r="N66" s="37"/>
      <c r="O66" s="43" t="s">
        <v>209</v>
      </c>
      <c r="P66" s="35"/>
      <c r="Q66" s="43" t="s">
        <v>210</v>
      </c>
      <c r="R66" s="35"/>
      <c r="S66" s="43" t="s">
        <v>211</v>
      </c>
      <c r="T66" s="43"/>
      <c r="U66" s="43" t="s">
        <v>212</v>
      </c>
      <c r="V66" s="35"/>
    </row>
    <row r="67" spans="1:22" ht="12.75">
      <c r="A67" s="34" t="s">
        <v>213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 t="s">
        <v>208</v>
      </c>
      <c r="N67" s="37"/>
      <c r="O67" s="43" t="s">
        <v>209</v>
      </c>
      <c r="P67" s="35"/>
      <c r="Q67" s="43" t="s">
        <v>210</v>
      </c>
      <c r="R67" s="35"/>
      <c r="S67" s="43" t="s">
        <v>211</v>
      </c>
      <c r="T67" s="43"/>
      <c r="U67" s="43" t="s">
        <v>212</v>
      </c>
      <c r="V67" s="35"/>
    </row>
    <row r="68" spans="1:22" ht="12.75">
      <c r="A68" s="35" t="s">
        <v>214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9" t="s">
        <v>208</v>
      </c>
      <c r="N68" s="37"/>
      <c r="O68" s="50" t="s">
        <v>1</v>
      </c>
      <c r="P68" s="35"/>
      <c r="Q68" s="50" t="s">
        <v>210</v>
      </c>
      <c r="R68" s="35"/>
      <c r="S68" s="50" t="s">
        <v>211</v>
      </c>
      <c r="T68" s="50"/>
      <c r="U68" s="50"/>
      <c r="V68" s="35"/>
    </row>
    <row r="69" spans="1:22" ht="12.75">
      <c r="A69" s="34" t="s">
        <v>215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6" t="s">
        <v>216</v>
      </c>
      <c r="N69" s="37"/>
      <c r="O69" s="43" t="s">
        <v>217</v>
      </c>
      <c r="P69" s="35"/>
      <c r="Q69" s="43" t="s">
        <v>218</v>
      </c>
      <c r="R69" s="35"/>
      <c r="S69" s="43" t="s">
        <v>219</v>
      </c>
      <c r="T69" s="43"/>
      <c r="U69" s="43" t="s">
        <v>220</v>
      </c>
      <c r="V69" s="35"/>
    </row>
    <row r="70" spans="1:22" ht="12.75">
      <c r="A70" s="34" t="s">
        <v>221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216</v>
      </c>
      <c r="N70" s="37"/>
      <c r="O70" s="43" t="s">
        <v>222</v>
      </c>
      <c r="P70" s="35"/>
      <c r="Q70" s="43" t="s">
        <v>223</v>
      </c>
      <c r="R70" s="35"/>
      <c r="S70" s="43" t="s">
        <v>224</v>
      </c>
      <c r="T70" s="43"/>
      <c r="U70" s="43" t="s">
        <v>225</v>
      </c>
      <c r="V70" s="35"/>
    </row>
    <row r="71" spans="1:22" ht="12.75">
      <c r="A71" s="35" t="s">
        <v>226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49" t="s">
        <v>216</v>
      </c>
      <c r="N71" s="37"/>
      <c r="O71" s="50" t="s">
        <v>1</v>
      </c>
      <c r="P71" s="35"/>
      <c r="Q71" s="50" t="s">
        <v>223</v>
      </c>
      <c r="R71" s="35"/>
      <c r="S71" s="50" t="s">
        <v>224</v>
      </c>
      <c r="T71" s="50"/>
      <c r="U71" s="50"/>
      <c r="V71" s="35"/>
    </row>
    <row r="72" spans="1:22" ht="12.75">
      <c r="A72" s="34" t="s">
        <v>227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6">
        <v>43084</v>
      </c>
      <c r="N72" s="37"/>
      <c r="O72" s="43" t="s">
        <v>228</v>
      </c>
      <c r="P72" s="35"/>
      <c r="Q72" s="43" t="s">
        <v>229</v>
      </c>
      <c r="R72" s="35"/>
      <c r="S72" s="43" t="s">
        <v>41</v>
      </c>
      <c r="T72" s="43"/>
      <c r="U72" s="43" t="s">
        <v>230</v>
      </c>
      <c r="V72" s="35"/>
    </row>
    <row r="73" spans="1:21" s="10" customFormat="1" ht="12.75">
      <c r="A73" s="10" t="s">
        <v>1846</v>
      </c>
      <c r="M73" s="33"/>
      <c r="N73" s="7">
        <v>0</v>
      </c>
      <c r="O73" s="32"/>
      <c r="Q73" s="33"/>
      <c r="R73" s="7">
        <v>6113.5</v>
      </c>
      <c r="S73" s="32"/>
      <c r="T73" s="15">
        <v>0</v>
      </c>
      <c r="U73" s="32"/>
    </row>
    <row r="74" spans="1:22" ht="12.75">
      <c r="A74" s="59" t="s">
        <v>435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9">
        <v>43084</v>
      </c>
      <c r="N74" s="37"/>
      <c r="O74" s="50" t="s">
        <v>1</v>
      </c>
      <c r="P74" s="35"/>
      <c r="Q74" s="49">
        <v>0</v>
      </c>
      <c r="R74" s="37"/>
      <c r="S74" s="50" t="s">
        <v>41</v>
      </c>
      <c r="T74" s="50"/>
      <c r="U74" s="50"/>
      <c r="V74" s="35"/>
    </row>
    <row r="75" spans="1:22" ht="12.75">
      <c r="A75" s="34" t="s">
        <v>29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>
        <v>15122468.93</v>
      </c>
      <c r="N75" s="37"/>
      <c r="O75" s="43" t="s">
        <v>30</v>
      </c>
      <c r="P75" s="35"/>
      <c r="Q75" s="36">
        <f>Q76+Q86+Q119+Q127+Q132+Q139+Q143</f>
        <v>25806566.02</v>
      </c>
      <c r="R75" s="35"/>
      <c r="S75" s="40">
        <f aca="true" t="shared" si="3" ref="S75:S82">Q75/M75</f>
        <v>1.7065048134306202</v>
      </c>
      <c r="T75" s="40"/>
      <c r="U75" s="40">
        <f>Q75/O75</f>
        <v>0.46696297676053355</v>
      </c>
      <c r="V75" s="41"/>
    </row>
    <row r="76" spans="1:22" ht="12.75">
      <c r="A76" s="34" t="s">
        <v>231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>
        <v>4487293.12</v>
      </c>
      <c r="N76" s="37"/>
      <c r="O76" s="43" t="s">
        <v>232</v>
      </c>
      <c r="P76" s="35"/>
      <c r="Q76" s="43" t="s">
        <v>233</v>
      </c>
      <c r="R76" s="35"/>
      <c r="S76" s="40">
        <f t="shared" si="3"/>
        <v>1.624383900287753</v>
      </c>
      <c r="T76" s="40"/>
      <c r="U76" s="40">
        <f>Q76/O76</f>
        <v>0.42550252219180285</v>
      </c>
      <c r="V76" s="41"/>
    </row>
    <row r="77" spans="1:22" ht="12.75">
      <c r="A77" s="34" t="s">
        <v>234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>
        <v>3651942.41</v>
      </c>
      <c r="N77" s="37"/>
      <c r="O77" s="43" t="s">
        <v>235</v>
      </c>
      <c r="P77" s="35"/>
      <c r="Q77" s="36">
        <f>Q78+Q79</f>
        <v>5920822.66</v>
      </c>
      <c r="R77" s="35"/>
      <c r="S77" s="40">
        <f t="shared" si="3"/>
        <v>1.6212804023927638</v>
      </c>
      <c r="T77" s="40"/>
      <c r="U77" s="40">
        <f>Q77/O77</f>
        <v>0.4146858998158616</v>
      </c>
      <c r="V77" s="41"/>
    </row>
    <row r="78" spans="1:22" ht="12.75">
      <c r="A78" s="35" t="s">
        <v>236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9">
        <v>3650049.46</v>
      </c>
      <c r="N78" s="37"/>
      <c r="O78" s="50" t="s">
        <v>1</v>
      </c>
      <c r="P78" s="35"/>
      <c r="Q78" s="49">
        <v>5910674.23</v>
      </c>
      <c r="R78" s="35"/>
      <c r="S78" s="53">
        <f t="shared" si="3"/>
        <v>1.6193408595619416</v>
      </c>
      <c r="T78" s="53"/>
      <c r="U78" s="50"/>
      <c r="V78" s="35"/>
    </row>
    <row r="79" spans="1:22" ht="12.75">
      <c r="A79" s="35" t="s">
        <v>237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9" t="s">
        <v>238</v>
      </c>
      <c r="N79" s="37"/>
      <c r="O79" s="50" t="s">
        <v>1</v>
      </c>
      <c r="P79" s="35"/>
      <c r="Q79" s="50" t="s">
        <v>239</v>
      </c>
      <c r="R79" s="35"/>
      <c r="S79" s="53">
        <f t="shared" si="3"/>
        <v>5.361171716104493</v>
      </c>
      <c r="T79" s="53"/>
      <c r="U79" s="50"/>
      <c r="V79" s="35"/>
    </row>
    <row r="80" spans="1:22" ht="12.75">
      <c r="A80" s="34" t="s">
        <v>240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6">
        <v>230974.99</v>
      </c>
      <c r="N80" s="37"/>
      <c r="O80" s="43" t="s">
        <v>241</v>
      </c>
      <c r="P80" s="35"/>
      <c r="Q80" s="43" t="s">
        <v>242</v>
      </c>
      <c r="R80" s="35"/>
      <c r="S80" s="40">
        <f t="shared" si="3"/>
        <v>1.932773067768073</v>
      </c>
      <c r="T80" s="40"/>
      <c r="U80" s="40">
        <f>Q80/O80</f>
        <v>0.612727517287004</v>
      </c>
      <c r="V80" s="41"/>
    </row>
    <row r="81" spans="1:22" ht="12.75">
      <c r="A81" s="35" t="s">
        <v>243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9">
        <v>230974.99</v>
      </c>
      <c r="N81" s="37"/>
      <c r="O81" s="50" t="s">
        <v>1</v>
      </c>
      <c r="P81" s="35"/>
      <c r="Q81" s="50" t="s">
        <v>242</v>
      </c>
      <c r="R81" s="35"/>
      <c r="S81" s="53">
        <f t="shared" si="3"/>
        <v>1.932773067768073</v>
      </c>
      <c r="T81" s="53"/>
      <c r="U81" s="50"/>
      <c r="V81" s="35"/>
    </row>
    <row r="82" spans="1:22" ht="12.75">
      <c r="A82" s="34" t="s">
        <v>244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6">
        <v>604375.72</v>
      </c>
      <c r="N82" s="37"/>
      <c r="O82" s="43" t="s">
        <v>245</v>
      </c>
      <c r="P82" s="35"/>
      <c r="Q82" s="36">
        <f>Q83+Q84+Q85</f>
        <v>921841.8</v>
      </c>
      <c r="R82" s="35"/>
      <c r="S82" s="40">
        <f t="shared" si="3"/>
        <v>1.5252793411356764</v>
      </c>
      <c r="T82" s="40"/>
      <c r="U82" s="40">
        <f>Q82/O82</f>
        <v>0.43399048823363806</v>
      </c>
      <c r="V82" s="41"/>
    </row>
    <row r="83" spans="1:22" ht="12.75">
      <c r="A83" s="35" t="s">
        <v>246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9">
        <v>0</v>
      </c>
      <c r="N83" s="37"/>
      <c r="O83" s="50" t="s">
        <v>1</v>
      </c>
      <c r="P83" s="35"/>
      <c r="Q83" s="50" t="s">
        <v>247</v>
      </c>
      <c r="R83" s="35"/>
      <c r="S83" s="50" t="s">
        <v>41</v>
      </c>
      <c r="T83" s="50"/>
      <c r="U83" s="50"/>
      <c r="V83" s="35"/>
    </row>
    <row r="84" spans="1:22" ht="12.75">
      <c r="A84" s="35" t="s">
        <v>248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9">
        <v>548266.73</v>
      </c>
      <c r="N84" s="37"/>
      <c r="O84" s="50" t="s">
        <v>1</v>
      </c>
      <c r="P84" s="35"/>
      <c r="Q84" s="49">
        <v>902673.41</v>
      </c>
      <c r="R84" s="35"/>
      <c r="S84" s="53">
        <f>Q84/M84</f>
        <v>1.6464128873915076</v>
      </c>
      <c r="T84" s="53"/>
      <c r="U84" s="50"/>
      <c r="V84" s="35"/>
    </row>
    <row r="85" spans="1:22" ht="12.75">
      <c r="A85" s="35" t="s">
        <v>249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9">
        <v>56108.99</v>
      </c>
      <c r="N85" s="37"/>
      <c r="O85" s="50" t="s">
        <v>1</v>
      </c>
      <c r="P85" s="35"/>
      <c r="Q85" s="50" t="s">
        <v>250</v>
      </c>
      <c r="R85" s="35"/>
      <c r="S85" s="53">
        <f>Q85/M85</f>
        <v>0.21934149946381143</v>
      </c>
      <c r="T85" s="53"/>
      <c r="U85" s="50"/>
      <c r="V85" s="35"/>
    </row>
    <row r="86" spans="1:22" ht="12.75">
      <c r="A86" s="34" t="s">
        <v>251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>
        <v>5654862.66</v>
      </c>
      <c r="N86" s="37"/>
      <c r="O86" s="43" t="s">
        <v>252</v>
      </c>
      <c r="P86" s="35"/>
      <c r="Q86" s="36">
        <f>Q87+Q92+Q99+Q109+Q111</f>
        <v>10342076.219999999</v>
      </c>
      <c r="R86" s="35"/>
      <c r="S86" s="40">
        <f>Q86/M86</f>
        <v>1.8288819449418774</v>
      </c>
      <c r="T86" s="40"/>
      <c r="U86" s="40">
        <f>Q86/O86</f>
        <v>0.5562660836332524</v>
      </c>
      <c r="V86" s="41"/>
    </row>
    <row r="87" spans="1:22" ht="12.75">
      <c r="A87" s="34" t="s">
        <v>253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>
        <v>355879.92</v>
      </c>
      <c r="N87" s="37"/>
      <c r="O87" s="43" t="s">
        <v>254</v>
      </c>
      <c r="P87" s="35"/>
      <c r="Q87" s="36">
        <f>Q88+Q89+Q90+Q91</f>
        <v>533171.98</v>
      </c>
      <c r="R87" s="35"/>
      <c r="S87" s="40">
        <f aca="true" t="shared" si="4" ref="S87:S150">Q87/M87</f>
        <v>1.4981794420994587</v>
      </c>
      <c r="T87" s="40"/>
      <c r="U87" s="40">
        <f>Q87/O87</f>
        <v>0.34761075459359936</v>
      </c>
      <c r="V87" s="41"/>
    </row>
    <row r="88" spans="1:22" ht="12.75">
      <c r="A88" s="35" t="s">
        <v>255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9">
        <v>18163.93</v>
      </c>
      <c r="N88" s="37"/>
      <c r="O88" s="50" t="s">
        <v>1</v>
      </c>
      <c r="P88" s="35"/>
      <c r="Q88" s="49">
        <v>41535.12</v>
      </c>
      <c r="R88" s="37"/>
      <c r="S88" s="51">
        <f t="shared" si="4"/>
        <v>2.286681351447622</v>
      </c>
      <c r="T88" s="51"/>
      <c r="U88" s="53"/>
      <c r="V88" s="41"/>
    </row>
    <row r="89" spans="1:22" ht="12.75">
      <c r="A89" s="35" t="s">
        <v>256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9" t="s">
        <v>257</v>
      </c>
      <c r="N89" s="37"/>
      <c r="O89" s="50" t="s">
        <v>1</v>
      </c>
      <c r="P89" s="35"/>
      <c r="Q89" s="49">
        <v>442122.65</v>
      </c>
      <c r="R89" s="37"/>
      <c r="S89" s="51">
        <f t="shared" si="4"/>
        <v>1.4501314645252745</v>
      </c>
      <c r="T89" s="51"/>
      <c r="U89" s="53"/>
      <c r="V89" s="41"/>
    </row>
    <row r="90" spans="1:22" ht="12.75">
      <c r="A90" s="35" t="s">
        <v>258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9" t="s">
        <v>259</v>
      </c>
      <c r="N90" s="37"/>
      <c r="O90" s="50" t="s">
        <v>1</v>
      </c>
      <c r="P90" s="35"/>
      <c r="Q90" s="49">
        <v>38888.21</v>
      </c>
      <c r="R90" s="37"/>
      <c r="S90" s="51">
        <f t="shared" si="4"/>
        <v>1.4237224532353925</v>
      </c>
      <c r="T90" s="51"/>
      <c r="U90" s="53"/>
      <c r="V90" s="41"/>
    </row>
    <row r="91" spans="1:22" ht="12.75">
      <c r="A91" s="35" t="s">
        <v>260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9" t="s">
        <v>261</v>
      </c>
      <c r="N91" s="37"/>
      <c r="O91" s="50" t="s">
        <v>1</v>
      </c>
      <c r="P91" s="35"/>
      <c r="Q91" s="49">
        <v>10626</v>
      </c>
      <c r="R91" s="37"/>
      <c r="S91" s="51">
        <f t="shared" si="4"/>
        <v>1.926046764545949</v>
      </c>
      <c r="T91" s="51"/>
      <c r="U91" s="53"/>
      <c r="V91" s="41"/>
    </row>
    <row r="92" spans="1:22" ht="12.75">
      <c r="A92" s="34" t="s">
        <v>262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6">
        <v>1117976.82</v>
      </c>
      <c r="N92" s="37"/>
      <c r="O92" s="43" t="s">
        <v>263</v>
      </c>
      <c r="P92" s="35"/>
      <c r="Q92" s="36">
        <f>Q93+Q94+Q95+Q96+Q97+Q98</f>
        <v>1562231.8</v>
      </c>
      <c r="R92" s="37"/>
      <c r="S92" s="40">
        <f t="shared" si="4"/>
        <v>1.397374052889576</v>
      </c>
      <c r="T92" s="40"/>
      <c r="U92" s="40">
        <f>Q92/O92</f>
        <v>0.5337004000450948</v>
      </c>
      <c r="V92" s="41"/>
    </row>
    <row r="93" spans="1:22" ht="12.75">
      <c r="A93" s="35" t="s">
        <v>264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9">
        <v>162405.31</v>
      </c>
      <c r="N93" s="37"/>
      <c r="O93" s="50" t="s">
        <v>1</v>
      </c>
      <c r="P93" s="35"/>
      <c r="Q93" s="49">
        <v>252582.13</v>
      </c>
      <c r="R93" s="37"/>
      <c r="S93" s="51">
        <f t="shared" si="4"/>
        <v>1.5552578299317923</v>
      </c>
      <c r="T93" s="51"/>
      <c r="U93" s="53"/>
      <c r="V93" s="41"/>
    </row>
    <row r="94" spans="1:22" ht="12.75">
      <c r="A94" s="35" t="s">
        <v>265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9">
        <v>137980.72</v>
      </c>
      <c r="N94" s="37"/>
      <c r="O94" s="50" t="s">
        <v>1</v>
      </c>
      <c r="P94" s="35"/>
      <c r="Q94" s="49">
        <v>138239.36</v>
      </c>
      <c r="R94" s="37"/>
      <c r="S94" s="51">
        <f t="shared" si="4"/>
        <v>1.0018744647802966</v>
      </c>
      <c r="T94" s="51"/>
      <c r="U94" s="53"/>
      <c r="V94" s="41"/>
    </row>
    <row r="95" spans="1:22" ht="12.75">
      <c r="A95" s="35" t="s">
        <v>266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9">
        <v>724845.3</v>
      </c>
      <c r="N95" s="37"/>
      <c r="O95" s="50" t="s">
        <v>1</v>
      </c>
      <c r="P95" s="35"/>
      <c r="Q95" s="49">
        <v>876311.24</v>
      </c>
      <c r="R95" s="37"/>
      <c r="S95" s="51">
        <f t="shared" si="4"/>
        <v>1.20896312633882</v>
      </c>
      <c r="T95" s="51"/>
      <c r="U95" s="53"/>
      <c r="V95" s="41"/>
    </row>
    <row r="96" spans="1:22" ht="12.75">
      <c r="A96" s="35" t="s">
        <v>267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9">
        <v>31781.07</v>
      </c>
      <c r="N96" s="37"/>
      <c r="O96" s="50" t="s">
        <v>1</v>
      </c>
      <c r="P96" s="35"/>
      <c r="Q96" s="49">
        <v>48445.19</v>
      </c>
      <c r="R96" s="37"/>
      <c r="S96" s="51">
        <f t="shared" si="4"/>
        <v>1.524341062148002</v>
      </c>
      <c r="T96" s="51"/>
      <c r="U96" s="53"/>
      <c r="V96" s="41"/>
    </row>
    <row r="97" spans="1:22" ht="12.75">
      <c r="A97" s="35" t="s">
        <v>268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9">
        <v>58487.42</v>
      </c>
      <c r="N97" s="37"/>
      <c r="O97" s="50" t="s">
        <v>1</v>
      </c>
      <c r="P97" s="35"/>
      <c r="Q97" s="57">
        <v>68284.59</v>
      </c>
      <c r="R97" s="58"/>
      <c r="S97" s="51">
        <f t="shared" si="4"/>
        <v>1.1675090130493018</v>
      </c>
      <c r="T97" s="51"/>
      <c r="U97" s="53"/>
      <c r="V97" s="41"/>
    </row>
    <row r="98" spans="1:22" ht="12.75">
      <c r="A98" s="35" t="s">
        <v>269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9" t="s">
        <v>270</v>
      </c>
      <c r="N98" s="37"/>
      <c r="O98" s="50" t="s">
        <v>1</v>
      </c>
      <c r="P98" s="35"/>
      <c r="Q98" s="49" t="s">
        <v>271</v>
      </c>
      <c r="R98" s="37"/>
      <c r="S98" s="51">
        <f t="shared" si="4"/>
        <v>72.01020993136859</v>
      </c>
      <c r="T98" s="51"/>
      <c r="U98" s="53"/>
      <c r="V98" s="41"/>
    </row>
    <row r="99" spans="1:22" ht="12.75">
      <c r="A99" s="34" t="s">
        <v>272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6">
        <v>3412168.23</v>
      </c>
      <c r="N99" s="37"/>
      <c r="O99" s="43" t="s">
        <v>273</v>
      </c>
      <c r="P99" s="35"/>
      <c r="Q99" s="36">
        <f>Q100+Q101+Q102+Q103+Q104+Q105+Q106+Q107+Q108</f>
        <v>6981066.949999999</v>
      </c>
      <c r="R99" s="37"/>
      <c r="S99" s="40">
        <f t="shared" si="4"/>
        <v>2.04593281439702</v>
      </c>
      <c r="T99" s="40"/>
      <c r="U99" s="40">
        <f>Q99/O99</f>
        <v>0.6058334712449684</v>
      </c>
      <c r="V99" s="41"/>
    </row>
    <row r="100" spans="1:22" ht="12.75">
      <c r="A100" s="35" t="s">
        <v>274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9">
        <v>148613.79</v>
      </c>
      <c r="N100" s="37"/>
      <c r="O100" s="50" t="s">
        <v>1</v>
      </c>
      <c r="P100" s="35"/>
      <c r="Q100" s="49">
        <v>208953.37</v>
      </c>
      <c r="R100" s="37"/>
      <c r="S100" s="51">
        <f t="shared" si="4"/>
        <v>1.4060160231429397</v>
      </c>
      <c r="T100" s="51"/>
      <c r="U100" s="53"/>
      <c r="V100" s="41"/>
    </row>
    <row r="101" spans="1:22" ht="12.75">
      <c r="A101" s="35" t="s">
        <v>275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9">
        <v>1584557.56</v>
      </c>
      <c r="N101" s="37"/>
      <c r="O101" s="50" t="s">
        <v>1</v>
      </c>
      <c r="P101" s="35"/>
      <c r="Q101" s="49">
        <v>4585726.3</v>
      </c>
      <c r="R101" s="37"/>
      <c r="S101" s="51">
        <f t="shared" si="4"/>
        <v>2.894010552699644</v>
      </c>
      <c r="T101" s="51"/>
      <c r="U101" s="53"/>
      <c r="V101" s="41"/>
    </row>
    <row r="102" spans="1:22" ht="12.75">
      <c r="A102" s="35" t="s">
        <v>276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9">
        <v>540801.83</v>
      </c>
      <c r="N102" s="37"/>
      <c r="O102" s="50" t="s">
        <v>1</v>
      </c>
      <c r="P102" s="35"/>
      <c r="Q102" s="49" t="s">
        <v>277</v>
      </c>
      <c r="R102" s="37"/>
      <c r="S102" s="51">
        <f t="shared" si="4"/>
        <v>1.1252624089678098</v>
      </c>
      <c r="T102" s="51"/>
      <c r="U102" s="53"/>
      <c r="V102" s="41"/>
    </row>
    <row r="103" spans="1:22" ht="12.75">
      <c r="A103" s="35" t="s">
        <v>278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9">
        <v>237404.07</v>
      </c>
      <c r="N103" s="37"/>
      <c r="O103" s="50" t="s">
        <v>1</v>
      </c>
      <c r="P103" s="35"/>
      <c r="Q103" s="49">
        <v>122870.05</v>
      </c>
      <c r="R103" s="37"/>
      <c r="S103" s="51">
        <f t="shared" si="4"/>
        <v>0.5175566282414619</v>
      </c>
      <c r="T103" s="51"/>
      <c r="U103" s="53"/>
      <c r="V103" s="41"/>
    </row>
    <row r="104" spans="1:22" ht="12.75">
      <c r="A104" s="35" t="s">
        <v>279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9">
        <v>0</v>
      </c>
      <c r="N104" s="37"/>
      <c r="O104" s="50" t="s">
        <v>1</v>
      </c>
      <c r="P104" s="35"/>
      <c r="Q104" s="49" t="s">
        <v>280</v>
      </c>
      <c r="R104" s="37"/>
      <c r="S104" s="51">
        <v>0</v>
      </c>
      <c r="T104" s="51"/>
      <c r="U104" s="53"/>
      <c r="V104" s="41"/>
    </row>
    <row r="105" spans="1:22" ht="12.75">
      <c r="A105" s="35" t="s">
        <v>281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9">
        <v>89877.22</v>
      </c>
      <c r="N105" s="37"/>
      <c r="O105" s="50" t="s">
        <v>1</v>
      </c>
      <c r="P105" s="35"/>
      <c r="Q105" s="49">
        <v>248304.69</v>
      </c>
      <c r="R105" s="37"/>
      <c r="S105" s="51">
        <f t="shared" si="4"/>
        <v>2.762709950307764</v>
      </c>
      <c r="T105" s="51"/>
      <c r="U105" s="53"/>
      <c r="V105" s="41"/>
    </row>
    <row r="106" spans="1:22" ht="12.75">
      <c r="A106" s="35" t="s">
        <v>282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9">
        <v>410660.3</v>
      </c>
      <c r="N106" s="37"/>
      <c r="O106" s="50" t="s">
        <v>1</v>
      </c>
      <c r="P106" s="35"/>
      <c r="Q106" s="49">
        <v>526587.56</v>
      </c>
      <c r="R106" s="37"/>
      <c r="S106" s="51">
        <f t="shared" si="4"/>
        <v>1.2822947823298236</v>
      </c>
      <c r="T106" s="51"/>
      <c r="U106" s="53"/>
      <c r="V106" s="41"/>
    </row>
    <row r="107" spans="1:22" ht="12.75">
      <c r="A107" s="35" t="s">
        <v>283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9">
        <v>150122.34</v>
      </c>
      <c r="N107" s="37"/>
      <c r="O107" s="50" t="s">
        <v>1</v>
      </c>
      <c r="P107" s="35"/>
      <c r="Q107" s="49">
        <v>258918.56</v>
      </c>
      <c r="R107" s="37"/>
      <c r="S107" s="51">
        <f t="shared" si="4"/>
        <v>1.7247170541040062</v>
      </c>
      <c r="T107" s="51"/>
      <c r="U107" s="53"/>
      <c r="V107" s="41"/>
    </row>
    <row r="108" spans="1:22" ht="12.75">
      <c r="A108" s="35" t="s">
        <v>284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9">
        <v>250131.12</v>
      </c>
      <c r="N108" s="37"/>
      <c r="O108" s="50" t="s">
        <v>1</v>
      </c>
      <c r="P108" s="35"/>
      <c r="Q108" s="49">
        <v>414032.45</v>
      </c>
      <c r="R108" s="37"/>
      <c r="S108" s="51">
        <f t="shared" si="4"/>
        <v>1.6552616483706626</v>
      </c>
      <c r="T108" s="51"/>
      <c r="U108" s="53"/>
      <c r="V108" s="41"/>
    </row>
    <row r="109" spans="1:22" ht="12.75">
      <c r="A109" s="34" t="s">
        <v>285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6" t="s">
        <v>286</v>
      </c>
      <c r="N109" s="37"/>
      <c r="O109" s="43" t="s">
        <v>287</v>
      </c>
      <c r="P109" s="35"/>
      <c r="Q109" s="36" t="s">
        <v>288</v>
      </c>
      <c r="R109" s="37"/>
      <c r="S109" s="40">
        <f t="shared" si="4"/>
        <v>0.328484007789367</v>
      </c>
      <c r="T109" s="40"/>
      <c r="U109" s="40">
        <f>Q109/O109</f>
        <v>0.7354204491161013</v>
      </c>
      <c r="V109" s="41"/>
    </row>
    <row r="110" spans="1:22" ht="12.75">
      <c r="A110" s="35" t="s">
        <v>289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9" t="s">
        <v>286</v>
      </c>
      <c r="N110" s="37"/>
      <c r="O110" s="50" t="s">
        <v>1</v>
      </c>
      <c r="P110" s="35"/>
      <c r="Q110" s="49" t="s">
        <v>288</v>
      </c>
      <c r="R110" s="37"/>
      <c r="S110" s="51">
        <f t="shared" si="4"/>
        <v>0.328484007789367</v>
      </c>
      <c r="T110" s="51"/>
      <c r="U110" s="53"/>
      <c r="V110" s="41"/>
    </row>
    <row r="111" spans="1:22" ht="12.75">
      <c r="A111" s="34" t="s">
        <v>290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6">
        <v>759465.94</v>
      </c>
      <c r="N111" s="37"/>
      <c r="O111" s="43" t="s">
        <v>291</v>
      </c>
      <c r="P111" s="35"/>
      <c r="Q111" s="36">
        <f>Q112+Q113+Q114+Q115+Q116+Q117+Q118</f>
        <v>1262527.02</v>
      </c>
      <c r="R111" s="37"/>
      <c r="S111" s="40">
        <f t="shared" si="4"/>
        <v>1.662387940662619</v>
      </c>
      <c r="T111" s="40"/>
      <c r="U111" s="40">
        <f>Q111/O111</f>
        <v>0.4848963381028189</v>
      </c>
      <c r="V111" s="41"/>
    </row>
    <row r="112" spans="1:22" ht="12.75">
      <c r="A112" s="35" t="s">
        <v>292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9" t="s">
        <v>293</v>
      </c>
      <c r="N112" s="37"/>
      <c r="O112" s="50" t="s">
        <v>1</v>
      </c>
      <c r="P112" s="35"/>
      <c r="Q112" s="49" t="s">
        <v>294</v>
      </c>
      <c r="R112" s="37"/>
      <c r="S112" s="51">
        <f t="shared" si="4"/>
        <v>0.9100923691366694</v>
      </c>
      <c r="T112" s="51"/>
      <c r="U112" s="53"/>
      <c r="V112" s="41"/>
    </row>
    <row r="113" spans="1:22" ht="12.75">
      <c r="A113" s="35" t="s">
        <v>295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9">
        <v>49944.88</v>
      </c>
      <c r="N113" s="37"/>
      <c r="O113" s="50" t="s">
        <v>1</v>
      </c>
      <c r="P113" s="35"/>
      <c r="Q113" s="49">
        <v>58422.9</v>
      </c>
      <c r="R113" s="37"/>
      <c r="S113" s="51">
        <f t="shared" si="4"/>
        <v>1.1697475296767157</v>
      </c>
      <c r="T113" s="51"/>
      <c r="U113" s="53"/>
      <c r="V113" s="41"/>
    </row>
    <row r="114" spans="1:22" ht="12.75">
      <c r="A114" s="35" t="s">
        <v>296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9">
        <v>100868.92</v>
      </c>
      <c r="N114" s="37"/>
      <c r="O114" s="50" t="s">
        <v>1</v>
      </c>
      <c r="P114" s="35"/>
      <c r="Q114" s="49">
        <v>154307.8</v>
      </c>
      <c r="R114" s="37"/>
      <c r="S114" s="51">
        <f t="shared" si="4"/>
        <v>1.529785388799642</v>
      </c>
      <c r="T114" s="51"/>
      <c r="U114" s="53"/>
      <c r="V114" s="41"/>
    </row>
    <row r="115" spans="1:22" ht="12.75">
      <c r="A115" s="35" t="s">
        <v>297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49" t="s">
        <v>298</v>
      </c>
      <c r="N115" s="37"/>
      <c r="O115" s="50" t="s">
        <v>1</v>
      </c>
      <c r="P115" s="35"/>
      <c r="Q115" s="49" t="s">
        <v>299</v>
      </c>
      <c r="R115" s="37"/>
      <c r="S115" s="51">
        <f t="shared" si="4"/>
        <v>1.3413252641826776</v>
      </c>
      <c r="T115" s="51"/>
      <c r="U115" s="53"/>
      <c r="V115" s="41"/>
    </row>
    <row r="116" spans="1:22" ht="12.75">
      <c r="A116" s="35" t="s">
        <v>300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49" t="s">
        <v>301</v>
      </c>
      <c r="N116" s="37"/>
      <c r="O116" s="50" t="s">
        <v>1</v>
      </c>
      <c r="P116" s="35"/>
      <c r="Q116" s="49">
        <v>22061.2</v>
      </c>
      <c r="R116" s="37"/>
      <c r="S116" s="51">
        <f t="shared" si="4"/>
        <v>0.6066235508920127</v>
      </c>
      <c r="T116" s="51"/>
      <c r="U116" s="53"/>
      <c r="V116" s="41"/>
    </row>
    <row r="117" spans="1:22" ht="12.75">
      <c r="A117" s="35" t="s">
        <v>302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9" t="s">
        <v>303</v>
      </c>
      <c r="N117" s="37"/>
      <c r="O117" s="50" t="s">
        <v>1</v>
      </c>
      <c r="P117" s="35"/>
      <c r="Q117" s="49" t="s">
        <v>304</v>
      </c>
      <c r="R117" s="37"/>
      <c r="S117" s="51">
        <f t="shared" si="4"/>
        <v>85</v>
      </c>
      <c r="T117" s="51"/>
      <c r="U117" s="53"/>
      <c r="V117" s="41"/>
    </row>
    <row r="118" spans="1:22" ht="12.75">
      <c r="A118" s="35" t="s">
        <v>305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9">
        <v>336273.41</v>
      </c>
      <c r="N118" s="37"/>
      <c r="O118" s="50" t="s">
        <v>1</v>
      </c>
      <c r="P118" s="35"/>
      <c r="Q118" s="49">
        <v>795524.2</v>
      </c>
      <c r="R118" s="37"/>
      <c r="S118" s="51">
        <f t="shared" si="4"/>
        <v>2.365706524342796</v>
      </c>
      <c r="T118" s="51"/>
      <c r="U118" s="53"/>
      <c r="V118" s="41"/>
    </row>
    <row r="119" spans="1:22" ht="12.75">
      <c r="A119" s="34" t="s">
        <v>306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>
        <v>78438.7</v>
      </c>
      <c r="N119" s="37"/>
      <c r="O119" s="43" t="s">
        <v>307</v>
      </c>
      <c r="P119" s="35"/>
      <c r="Q119" s="36">
        <f>Q120+Q122</f>
        <v>125570.86</v>
      </c>
      <c r="R119" s="37"/>
      <c r="S119" s="40">
        <f t="shared" si="4"/>
        <v>1.6008789028884978</v>
      </c>
      <c r="T119" s="40"/>
      <c r="U119" s="40">
        <f>Q119/O119</f>
        <v>0.43315083425031303</v>
      </c>
      <c r="V119" s="56"/>
    </row>
    <row r="120" spans="1:22" ht="12.75">
      <c r="A120" s="34" t="s">
        <v>309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6" t="s">
        <v>310</v>
      </c>
      <c r="N120" s="37"/>
      <c r="O120" s="43" t="s">
        <v>311</v>
      </c>
      <c r="P120" s="35"/>
      <c r="Q120" s="36" t="s">
        <v>312</v>
      </c>
      <c r="R120" s="37"/>
      <c r="S120" s="51">
        <f t="shared" si="4"/>
        <v>1.6337958510738149</v>
      </c>
      <c r="T120" s="51"/>
      <c r="U120" s="51">
        <f>Q120/O120</f>
        <v>0.5212689784946236</v>
      </c>
      <c r="V120" s="55"/>
    </row>
    <row r="121" spans="1:22" ht="12.75">
      <c r="A121" s="35" t="s">
        <v>314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9" t="s">
        <v>310</v>
      </c>
      <c r="N121" s="37"/>
      <c r="O121" s="50" t="s">
        <v>1</v>
      </c>
      <c r="P121" s="35"/>
      <c r="Q121" s="49" t="s">
        <v>312</v>
      </c>
      <c r="R121" s="37"/>
      <c r="S121" s="51">
        <f t="shared" si="4"/>
        <v>1.6337958510738149</v>
      </c>
      <c r="T121" s="51"/>
      <c r="U121" s="51"/>
      <c r="V121" s="55"/>
    </row>
    <row r="122" spans="1:22" ht="12.75">
      <c r="A122" s="34" t="s">
        <v>315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6">
        <v>19094.67</v>
      </c>
      <c r="N122" s="37"/>
      <c r="O122" s="43" t="s">
        <v>316</v>
      </c>
      <c r="P122" s="35"/>
      <c r="Q122" s="36">
        <f>Q123+Q124+Q125</f>
        <v>28614.83</v>
      </c>
      <c r="R122" s="37"/>
      <c r="S122" s="40">
        <f t="shared" si="4"/>
        <v>1.498576827983935</v>
      </c>
      <c r="T122" s="40"/>
      <c r="U122" s="40">
        <f>Q122/O122</f>
        <v>0.27540476030067085</v>
      </c>
      <c r="V122" s="41"/>
    </row>
    <row r="123" spans="1:22" ht="12.75">
      <c r="A123" s="35" t="s">
        <v>317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9">
        <v>17989.38</v>
      </c>
      <c r="N123" s="37"/>
      <c r="O123" s="50" t="s">
        <v>1</v>
      </c>
      <c r="P123" s="35"/>
      <c r="Q123" s="49">
        <v>22386.2</v>
      </c>
      <c r="R123" s="37"/>
      <c r="S123" s="51">
        <f t="shared" si="4"/>
        <v>1.244411980846477</v>
      </c>
      <c r="T123" s="51"/>
      <c r="U123" s="53"/>
      <c r="V123" s="41"/>
    </row>
    <row r="124" spans="1:22" ht="12.75">
      <c r="A124" s="35" t="s">
        <v>318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9" t="s">
        <v>319</v>
      </c>
      <c r="N124" s="37"/>
      <c r="O124" s="50" t="s">
        <v>1</v>
      </c>
      <c r="P124" s="35"/>
      <c r="Q124" s="49" t="s">
        <v>320</v>
      </c>
      <c r="R124" s="37"/>
      <c r="S124" s="51">
        <f t="shared" si="4"/>
        <v>4.35428151414921</v>
      </c>
      <c r="T124" s="51"/>
      <c r="U124" s="53"/>
      <c r="V124" s="41"/>
    </row>
    <row r="125" spans="1:22" ht="12.75">
      <c r="A125" s="35" t="s">
        <v>321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9">
        <v>860.38</v>
      </c>
      <c r="N125" s="37"/>
      <c r="O125" s="50" t="s">
        <v>1</v>
      </c>
      <c r="P125" s="35"/>
      <c r="Q125" s="49">
        <v>5162.31</v>
      </c>
      <c r="R125" s="37"/>
      <c r="S125" s="51">
        <f t="shared" si="4"/>
        <v>6.0000348683140015</v>
      </c>
      <c r="T125" s="51"/>
      <c r="U125" s="53"/>
      <c r="V125" s="41"/>
    </row>
    <row r="126" spans="1:22" ht="12.75">
      <c r="A126" s="35" t="s">
        <v>322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9" t="s">
        <v>323</v>
      </c>
      <c r="N126" s="37"/>
      <c r="O126" s="50" t="s">
        <v>1</v>
      </c>
      <c r="P126" s="35"/>
      <c r="Q126" s="49">
        <v>0</v>
      </c>
      <c r="R126" s="37"/>
      <c r="S126" s="51">
        <v>0</v>
      </c>
      <c r="T126" s="52"/>
      <c r="U126" s="50"/>
      <c r="V126" s="35"/>
    </row>
    <row r="127" spans="1:22" ht="12.75">
      <c r="A127" s="34" t="s">
        <v>324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6">
        <v>112991.61</v>
      </c>
      <c r="N127" s="37"/>
      <c r="O127" s="43" t="s">
        <v>325</v>
      </c>
      <c r="P127" s="35"/>
      <c r="Q127" s="36" t="s">
        <v>326</v>
      </c>
      <c r="R127" s="37"/>
      <c r="S127" s="40">
        <f t="shared" si="4"/>
        <v>12.203964878454249</v>
      </c>
      <c r="T127" s="40"/>
      <c r="U127" s="40">
        <f>Q127/O127</f>
        <v>0.448437606504065</v>
      </c>
      <c r="V127" s="41"/>
    </row>
    <row r="128" spans="1:22" ht="12.75">
      <c r="A128" s="34" t="s">
        <v>327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6">
        <v>0</v>
      </c>
      <c r="N128" s="37"/>
      <c r="O128" s="43" t="s">
        <v>328</v>
      </c>
      <c r="P128" s="35"/>
      <c r="Q128" s="36">
        <v>0</v>
      </c>
      <c r="R128" s="37"/>
      <c r="S128" s="40">
        <v>0</v>
      </c>
      <c r="T128" s="43"/>
      <c r="U128" s="43" t="s">
        <v>41</v>
      </c>
      <c r="V128" s="35"/>
    </row>
    <row r="129" spans="1:22" ht="12.75">
      <c r="A129" s="34" t="s">
        <v>329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6">
        <v>112991.61</v>
      </c>
      <c r="N129" s="37"/>
      <c r="O129" s="43" t="s">
        <v>330</v>
      </c>
      <c r="P129" s="35"/>
      <c r="Q129" s="36" t="s">
        <v>326</v>
      </c>
      <c r="R129" s="37"/>
      <c r="S129" s="40">
        <f t="shared" si="4"/>
        <v>12.203964878454249</v>
      </c>
      <c r="T129" s="40"/>
      <c r="U129" s="40">
        <f>Q129/O129</f>
        <v>0.5355128699029126</v>
      </c>
      <c r="V129" s="41"/>
    </row>
    <row r="130" spans="1:22" ht="12.75">
      <c r="A130" s="35" t="s">
        <v>332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9">
        <v>70255.18</v>
      </c>
      <c r="N130" s="37"/>
      <c r="O130" s="50" t="s">
        <v>1</v>
      </c>
      <c r="P130" s="35"/>
      <c r="Q130" s="49" t="s">
        <v>333</v>
      </c>
      <c r="R130" s="37"/>
      <c r="S130" s="51">
        <f t="shared" si="4"/>
        <v>7.422487993056171</v>
      </c>
      <c r="T130" s="51"/>
      <c r="U130" s="53"/>
      <c r="V130" s="41"/>
    </row>
    <row r="131" spans="1:22" ht="12.75">
      <c r="A131" s="35" t="s">
        <v>334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9">
        <v>42736.43</v>
      </c>
      <c r="N131" s="37"/>
      <c r="O131" s="50" t="s">
        <v>1</v>
      </c>
      <c r="P131" s="35"/>
      <c r="Q131" s="49" t="s">
        <v>335</v>
      </c>
      <c r="R131" s="37"/>
      <c r="S131" s="51">
        <f t="shared" si="4"/>
        <v>20.06432006604202</v>
      </c>
      <c r="T131" s="51"/>
      <c r="U131" s="53"/>
      <c r="V131" s="41"/>
    </row>
    <row r="132" spans="1:22" ht="12.75">
      <c r="A132" s="34" t="s">
        <v>336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6" t="s">
        <v>337</v>
      </c>
      <c r="N132" s="37"/>
      <c r="O132" s="43" t="s">
        <v>338</v>
      </c>
      <c r="P132" s="35"/>
      <c r="Q132" s="36" t="s">
        <v>339</v>
      </c>
      <c r="R132" s="37"/>
      <c r="S132" s="40">
        <f t="shared" si="4"/>
        <v>2.139713099375293</v>
      </c>
      <c r="T132" s="40"/>
      <c r="U132" s="40">
        <f>Q132/O132</f>
        <v>0.2682940751325776</v>
      </c>
      <c r="V132" s="41"/>
    </row>
    <row r="133" spans="1:22" ht="12.75">
      <c r="A133" s="34" t="s">
        <v>340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6" t="s">
        <v>1</v>
      </c>
      <c r="N133" s="37"/>
      <c r="O133" s="43" t="s">
        <v>341</v>
      </c>
      <c r="P133" s="35"/>
      <c r="Q133" s="36" t="s">
        <v>342</v>
      </c>
      <c r="R133" s="37"/>
      <c r="S133" s="40">
        <v>0</v>
      </c>
      <c r="T133" s="43"/>
      <c r="U133" s="40">
        <f>Q133/O133</f>
        <v>0.1440813992439982</v>
      </c>
      <c r="V133" s="41"/>
    </row>
    <row r="134" spans="1:22" ht="12.75">
      <c r="A134" s="35" t="s">
        <v>343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9">
        <v>0</v>
      </c>
      <c r="N134" s="37"/>
      <c r="O134" s="50" t="s">
        <v>1</v>
      </c>
      <c r="P134" s="35"/>
      <c r="Q134" s="49" t="s">
        <v>344</v>
      </c>
      <c r="R134" s="37"/>
      <c r="S134" s="51">
        <v>0</v>
      </c>
      <c r="T134" s="52"/>
      <c r="U134" s="50"/>
      <c r="V134" s="35"/>
    </row>
    <row r="135" spans="1:22" ht="12.75">
      <c r="A135" s="35" t="s">
        <v>345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9">
        <v>0</v>
      </c>
      <c r="N135" s="37"/>
      <c r="O135" s="50" t="s">
        <v>1</v>
      </c>
      <c r="P135" s="35"/>
      <c r="Q135" s="49" t="s">
        <v>346</v>
      </c>
      <c r="R135" s="37"/>
      <c r="S135" s="51">
        <v>0</v>
      </c>
      <c r="T135" s="52"/>
      <c r="U135" s="50"/>
      <c r="V135" s="35"/>
    </row>
    <row r="136" spans="1:22" ht="12.75">
      <c r="A136" s="34" t="s">
        <v>347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6" t="s">
        <v>337</v>
      </c>
      <c r="N136" s="37"/>
      <c r="O136" s="43" t="s">
        <v>348</v>
      </c>
      <c r="P136" s="35"/>
      <c r="Q136" s="36" t="s">
        <v>349</v>
      </c>
      <c r="R136" s="37"/>
      <c r="S136" s="40">
        <f t="shared" si="4"/>
        <v>1.3423554849530168</v>
      </c>
      <c r="T136" s="40"/>
      <c r="U136" s="40">
        <f>Q136/O136</f>
        <v>0.5498807784878413</v>
      </c>
      <c r="V136" s="56"/>
    </row>
    <row r="137" spans="1:22" ht="12.75">
      <c r="A137" s="35" t="s">
        <v>350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9" t="s">
        <v>351</v>
      </c>
      <c r="N137" s="37"/>
      <c r="O137" s="50" t="s">
        <v>1</v>
      </c>
      <c r="P137" s="35"/>
      <c r="Q137" s="49" t="s">
        <v>352</v>
      </c>
      <c r="R137" s="37"/>
      <c r="S137" s="51">
        <f t="shared" si="4"/>
        <v>2.169916979001307</v>
      </c>
      <c r="T137" s="51"/>
      <c r="U137" s="51"/>
      <c r="V137" s="55"/>
    </row>
    <row r="138" spans="1:22" ht="12.75">
      <c r="A138" s="35" t="s">
        <v>353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9" t="s">
        <v>354</v>
      </c>
      <c r="N138" s="37"/>
      <c r="O138" s="50" t="s">
        <v>1</v>
      </c>
      <c r="P138" s="35"/>
      <c r="Q138" s="49" t="s">
        <v>355</v>
      </c>
      <c r="R138" s="37"/>
      <c r="S138" s="51">
        <f t="shared" si="4"/>
        <v>0.8974784437420521</v>
      </c>
      <c r="T138" s="51"/>
      <c r="U138" s="51"/>
      <c r="V138" s="55"/>
    </row>
    <row r="139" spans="1:22" ht="12.75">
      <c r="A139" s="34" t="s">
        <v>356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6" t="s">
        <v>357</v>
      </c>
      <c r="N139" s="37"/>
      <c r="O139" s="43" t="s">
        <v>358</v>
      </c>
      <c r="P139" s="35"/>
      <c r="Q139" s="36" t="s">
        <v>359</v>
      </c>
      <c r="R139" s="37"/>
      <c r="S139" s="40">
        <f t="shared" si="4"/>
        <v>0.9945954173634494</v>
      </c>
      <c r="T139" s="40"/>
      <c r="U139" s="40">
        <f>Q139/O139</f>
        <v>0.41463493781512606</v>
      </c>
      <c r="V139" s="41"/>
    </row>
    <row r="140" spans="1:22" ht="12.75">
      <c r="A140" s="34" t="s">
        <v>360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6" t="s">
        <v>357</v>
      </c>
      <c r="N140" s="37"/>
      <c r="O140" s="43" t="s">
        <v>358</v>
      </c>
      <c r="P140" s="35"/>
      <c r="Q140" s="36" t="s">
        <v>359</v>
      </c>
      <c r="R140" s="37"/>
      <c r="S140" s="40">
        <f t="shared" si="4"/>
        <v>0.9945954173634494</v>
      </c>
      <c r="T140" s="40"/>
      <c r="U140" s="40">
        <f>Q140/O140</f>
        <v>0.41463493781512606</v>
      </c>
      <c r="V140" s="41"/>
    </row>
    <row r="141" spans="1:22" ht="12.75">
      <c r="A141" s="35" t="s">
        <v>361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9" t="s">
        <v>362</v>
      </c>
      <c r="N141" s="37"/>
      <c r="O141" s="50" t="s">
        <v>1</v>
      </c>
      <c r="P141" s="35"/>
      <c r="Q141" s="49" t="s">
        <v>363</v>
      </c>
      <c r="R141" s="37"/>
      <c r="S141" s="51">
        <f t="shared" si="4"/>
        <v>0.9998035855286771</v>
      </c>
      <c r="T141" s="51"/>
      <c r="U141" s="53"/>
      <c r="V141" s="41"/>
    </row>
    <row r="142" spans="1:22" ht="12.75">
      <c r="A142" s="35" t="s">
        <v>364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9" t="s">
        <v>365</v>
      </c>
      <c r="N142" s="37"/>
      <c r="O142" s="50" t="s">
        <v>1</v>
      </c>
      <c r="P142" s="35"/>
      <c r="Q142" s="49" t="s">
        <v>366</v>
      </c>
      <c r="R142" s="37"/>
      <c r="S142" s="51">
        <f t="shared" si="4"/>
        <v>0.9484415514297531</v>
      </c>
      <c r="T142" s="51"/>
      <c r="U142" s="53"/>
      <c r="V142" s="41"/>
    </row>
    <row r="143" spans="1:22" ht="12.75">
      <c r="A143" s="34" t="s">
        <v>367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6" t="s">
        <v>368</v>
      </c>
      <c r="N143" s="37"/>
      <c r="O143" s="43" t="s">
        <v>369</v>
      </c>
      <c r="P143" s="35"/>
      <c r="Q143" s="36" t="s">
        <v>370</v>
      </c>
      <c r="R143" s="37"/>
      <c r="S143" s="40">
        <f t="shared" si="4"/>
        <v>1.434090072165417</v>
      </c>
      <c r="T143" s="40"/>
      <c r="U143" s="40">
        <f>Q143/O143</f>
        <v>0.47283384966979003</v>
      </c>
      <c r="V143" s="41"/>
    </row>
    <row r="144" spans="1:22" ht="12.75">
      <c r="A144" s="34" t="s">
        <v>371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6" t="s">
        <v>372</v>
      </c>
      <c r="N144" s="37"/>
      <c r="O144" s="43" t="s">
        <v>373</v>
      </c>
      <c r="P144" s="35"/>
      <c r="Q144" s="36" t="s">
        <v>374</v>
      </c>
      <c r="R144" s="37"/>
      <c r="S144" s="40">
        <f t="shared" si="4"/>
        <v>1.1697235663551513</v>
      </c>
      <c r="T144" s="40"/>
      <c r="U144" s="40">
        <f>Q144/O144</f>
        <v>0.4931433380299466</v>
      </c>
      <c r="V144" s="41"/>
    </row>
    <row r="145" spans="1:22" ht="12.75">
      <c r="A145" s="35" t="s">
        <v>375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9" t="s">
        <v>372</v>
      </c>
      <c r="N145" s="37"/>
      <c r="O145" s="50" t="s">
        <v>1</v>
      </c>
      <c r="P145" s="35"/>
      <c r="Q145" s="49" t="s">
        <v>374</v>
      </c>
      <c r="R145" s="37"/>
      <c r="S145" s="51">
        <f t="shared" si="4"/>
        <v>1.1697235663551513</v>
      </c>
      <c r="T145" s="51"/>
      <c r="U145" s="53"/>
      <c r="V145" s="41"/>
    </row>
    <row r="146" spans="1:22" ht="12.75">
      <c r="A146" s="34" t="s">
        <v>376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6" t="s">
        <v>377</v>
      </c>
      <c r="N146" s="37"/>
      <c r="O146" s="43" t="s">
        <v>378</v>
      </c>
      <c r="P146" s="35"/>
      <c r="Q146" s="36" t="s">
        <v>379</v>
      </c>
      <c r="R146" s="37"/>
      <c r="S146" s="40">
        <f t="shared" si="4"/>
        <v>5.335166400644172</v>
      </c>
      <c r="T146" s="40"/>
      <c r="U146" s="40">
        <f>Q146/O146</f>
        <v>0.4172889840028291</v>
      </c>
      <c r="V146" s="41"/>
    </row>
    <row r="147" spans="1:22" ht="12.75">
      <c r="A147" s="35" t="s">
        <v>380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9" t="s">
        <v>377</v>
      </c>
      <c r="N147" s="37"/>
      <c r="O147" s="50" t="s">
        <v>1</v>
      </c>
      <c r="P147" s="35"/>
      <c r="Q147" s="49" t="s">
        <v>379</v>
      </c>
      <c r="R147" s="37"/>
      <c r="S147" s="51">
        <f t="shared" si="4"/>
        <v>5.335166400644172</v>
      </c>
      <c r="T147" s="51"/>
      <c r="U147" s="53"/>
      <c r="V147" s="41"/>
    </row>
    <row r="148" spans="1:22" ht="12.75">
      <c r="A148" s="34" t="s">
        <v>381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6" t="s">
        <v>382</v>
      </c>
      <c r="N148" s="37"/>
      <c r="O148" s="43" t="s">
        <v>383</v>
      </c>
      <c r="P148" s="35"/>
      <c r="Q148" s="36">
        <v>0</v>
      </c>
      <c r="R148" s="37"/>
      <c r="S148" s="40">
        <v>0</v>
      </c>
      <c r="T148" s="43"/>
      <c r="U148" s="40">
        <v>0</v>
      </c>
      <c r="V148" s="35"/>
    </row>
    <row r="149" spans="1:22" ht="12.75">
      <c r="A149" s="35" t="s">
        <v>384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9" t="s">
        <v>382</v>
      </c>
      <c r="N149" s="37"/>
      <c r="O149" s="50" t="s">
        <v>1</v>
      </c>
      <c r="P149" s="35"/>
      <c r="Q149" s="49">
        <v>0</v>
      </c>
      <c r="R149" s="37"/>
      <c r="S149" s="51">
        <v>0</v>
      </c>
      <c r="T149" s="52"/>
      <c r="U149" s="50"/>
      <c r="V149" s="35"/>
    </row>
    <row r="150" spans="1:22" ht="12.75">
      <c r="A150" s="34" t="s">
        <v>385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6" t="s">
        <v>386</v>
      </c>
      <c r="N150" s="37"/>
      <c r="O150" s="43" t="s">
        <v>387</v>
      </c>
      <c r="P150" s="35"/>
      <c r="Q150" s="36" t="s">
        <v>388</v>
      </c>
      <c r="R150" s="37"/>
      <c r="S150" s="40">
        <f t="shared" si="4"/>
        <v>11.886038461792602</v>
      </c>
      <c r="T150" s="40"/>
      <c r="U150" s="40">
        <f>Q150/O150</f>
        <v>0.41420850000000003</v>
      </c>
      <c r="V150" s="41"/>
    </row>
    <row r="151" spans="1:22" ht="12.75">
      <c r="A151" s="54" t="s">
        <v>1845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9" t="s">
        <v>386</v>
      </c>
      <c r="N151" s="37"/>
      <c r="O151" s="50" t="s">
        <v>1</v>
      </c>
      <c r="P151" s="35"/>
      <c r="Q151" s="49" t="s">
        <v>388</v>
      </c>
      <c r="R151" s="37"/>
      <c r="S151" s="51">
        <f aca="true" t="shared" si="5" ref="S151:S174">Q151/M151</f>
        <v>11.886038461792602</v>
      </c>
      <c r="T151" s="51"/>
      <c r="U151" s="53"/>
      <c r="V151" s="41"/>
    </row>
    <row r="152" spans="1:22" ht="12.75">
      <c r="A152" s="34" t="s">
        <v>31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6">
        <v>1832713.3</v>
      </c>
      <c r="N152" s="37"/>
      <c r="O152" s="43" t="s">
        <v>32</v>
      </c>
      <c r="P152" s="35"/>
      <c r="Q152" s="36">
        <f>Q153+Q159+Q172</f>
        <v>10366986.49</v>
      </c>
      <c r="R152" s="37"/>
      <c r="S152" s="40">
        <f t="shared" si="5"/>
        <v>5.656632976909155</v>
      </c>
      <c r="T152" s="40"/>
      <c r="U152" s="40">
        <f>Q152/O152</f>
        <v>0.15478770384109167</v>
      </c>
      <c r="V152" s="41"/>
    </row>
    <row r="153" spans="1:22" ht="12.75">
      <c r="A153" s="34" t="s">
        <v>389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6" t="s">
        <v>390</v>
      </c>
      <c r="N153" s="37"/>
      <c r="O153" s="43" t="s">
        <v>391</v>
      </c>
      <c r="P153" s="35"/>
      <c r="Q153" s="36">
        <f>Q154+Q156</f>
        <v>76135</v>
      </c>
      <c r="R153" s="37"/>
      <c r="S153" s="40">
        <f>Q153/M153</f>
        <v>0.6568432785827335</v>
      </c>
      <c r="T153" s="40"/>
      <c r="U153" s="40">
        <f>Q153/O153</f>
        <v>0.24589422688736376</v>
      </c>
      <c r="V153" s="41"/>
    </row>
    <row r="154" spans="1:22" ht="12.75">
      <c r="A154" s="34" t="s">
        <v>392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 t="s">
        <v>393</v>
      </c>
      <c r="N154" s="37"/>
      <c r="O154" s="43" t="s">
        <v>394</v>
      </c>
      <c r="P154" s="35"/>
      <c r="Q154" s="36">
        <v>3510</v>
      </c>
      <c r="R154" s="37"/>
      <c r="S154" s="40">
        <f t="shared" si="5"/>
        <v>0.07094348775163715</v>
      </c>
      <c r="T154" s="40"/>
      <c r="U154" s="40">
        <f>Q154/O154</f>
        <v>0.020406976744186046</v>
      </c>
      <c r="V154" s="41"/>
    </row>
    <row r="155" spans="1:22" ht="12.75">
      <c r="A155" s="35" t="s">
        <v>396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9" t="s">
        <v>393</v>
      </c>
      <c r="N155" s="37"/>
      <c r="O155" s="50" t="s">
        <v>1</v>
      </c>
      <c r="P155" s="35"/>
      <c r="Q155" s="49">
        <v>3510</v>
      </c>
      <c r="R155" s="37"/>
      <c r="S155" s="51">
        <f t="shared" si="5"/>
        <v>0.07094348775163715</v>
      </c>
      <c r="T155" s="51"/>
      <c r="U155" s="53"/>
      <c r="V155" s="41"/>
    </row>
    <row r="156" spans="1:22" ht="12.75">
      <c r="A156" s="34" t="s">
        <v>397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6" t="s">
        <v>398</v>
      </c>
      <c r="N156" s="37"/>
      <c r="O156" s="43" t="s">
        <v>399</v>
      </c>
      <c r="P156" s="35"/>
      <c r="Q156" s="36" t="s">
        <v>400</v>
      </c>
      <c r="R156" s="37"/>
      <c r="S156" s="40">
        <f t="shared" si="5"/>
        <v>1.0931828290894259</v>
      </c>
      <c r="T156" s="40"/>
      <c r="U156" s="40">
        <f>Q156/O156</f>
        <v>0.5277020890099909</v>
      </c>
      <c r="V156" s="41"/>
    </row>
    <row r="157" spans="1:22" ht="12.75">
      <c r="A157" s="35" t="s">
        <v>401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9">
        <v>0</v>
      </c>
      <c r="N157" s="37"/>
      <c r="O157" s="50" t="s">
        <v>1</v>
      </c>
      <c r="P157" s="35"/>
      <c r="Q157" s="49" t="s">
        <v>400</v>
      </c>
      <c r="R157" s="37"/>
      <c r="S157" s="51">
        <v>0</v>
      </c>
      <c r="T157" s="52"/>
      <c r="U157" s="50"/>
      <c r="V157" s="35"/>
    </row>
    <row r="158" spans="1:22" ht="12.75">
      <c r="A158" s="35" t="s">
        <v>402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9" t="s">
        <v>398</v>
      </c>
      <c r="N158" s="37"/>
      <c r="O158" s="50" t="s">
        <v>1</v>
      </c>
      <c r="P158" s="35"/>
      <c r="Q158" s="49">
        <v>0</v>
      </c>
      <c r="R158" s="37"/>
      <c r="S158" s="51">
        <v>0</v>
      </c>
      <c r="T158" s="52"/>
      <c r="U158" s="50"/>
      <c r="V158" s="35"/>
    </row>
    <row r="159" spans="1:22" ht="12.75">
      <c r="A159" s="34" t="s">
        <v>403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6">
        <v>293827.25</v>
      </c>
      <c r="N159" s="37"/>
      <c r="O159" s="43" t="s">
        <v>404</v>
      </c>
      <c r="P159" s="35"/>
      <c r="Q159" s="36">
        <f>Q160+Q162+Q167+Q169</f>
        <v>1103422.41</v>
      </c>
      <c r="R159" s="37"/>
      <c r="S159" s="40">
        <f>Q159/M159</f>
        <v>3.755344032930914</v>
      </c>
      <c r="T159" s="40"/>
      <c r="U159" s="40">
        <f>Q159/O159</f>
        <v>0.5776890133990344</v>
      </c>
      <c r="V159" s="41"/>
    </row>
    <row r="160" spans="1:22" ht="12.75">
      <c r="A160" s="34" t="s">
        <v>405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6">
        <v>0</v>
      </c>
      <c r="N160" s="37"/>
      <c r="O160" s="43" t="s">
        <v>406</v>
      </c>
      <c r="P160" s="35"/>
      <c r="Q160" s="36">
        <v>246000</v>
      </c>
      <c r="R160" s="37"/>
      <c r="S160" s="40">
        <v>0</v>
      </c>
      <c r="T160" s="43"/>
      <c r="U160" s="40">
        <f>Q160/O160</f>
        <v>0.984</v>
      </c>
      <c r="V160" s="41"/>
    </row>
    <row r="161" spans="1:22" ht="12.75">
      <c r="A161" s="16" t="s">
        <v>1825</v>
      </c>
      <c r="M161" s="8"/>
      <c r="N161" s="4">
        <v>0</v>
      </c>
      <c r="O161" s="9"/>
      <c r="Q161" s="62">
        <v>246000</v>
      </c>
      <c r="R161" s="62"/>
      <c r="S161" s="11"/>
      <c r="T161" s="15">
        <v>0</v>
      </c>
      <c r="U161" s="51"/>
      <c r="V161" s="52"/>
    </row>
    <row r="162" spans="1:22" ht="12.75">
      <c r="A162" s="34" t="s">
        <v>407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6">
        <v>236022.83</v>
      </c>
      <c r="N162" s="37"/>
      <c r="O162" s="43" t="s">
        <v>408</v>
      </c>
      <c r="P162" s="35"/>
      <c r="Q162" s="36">
        <f>Q163+Q164+Q165+Q166</f>
        <v>478072.94</v>
      </c>
      <c r="R162" s="37"/>
      <c r="S162" s="40">
        <f t="shared" si="5"/>
        <v>2.0255368516681207</v>
      </c>
      <c r="T162" s="40"/>
      <c r="U162" s="40">
        <f>Q162/O162</f>
        <v>0.41641699105362684</v>
      </c>
      <c r="V162" s="41"/>
    </row>
    <row r="163" spans="1:22" ht="12.75">
      <c r="A163" s="35" t="s">
        <v>409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9">
        <v>70059.58</v>
      </c>
      <c r="N163" s="37"/>
      <c r="O163" s="50" t="s">
        <v>1</v>
      </c>
      <c r="P163" s="35"/>
      <c r="Q163" s="49">
        <v>135906.03</v>
      </c>
      <c r="R163" s="37"/>
      <c r="S163" s="51">
        <f t="shared" si="5"/>
        <v>1.9398636132274842</v>
      </c>
      <c r="T163" s="51"/>
      <c r="U163" s="53"/>
      <c r="V163" s="41"/>
    </row>
    <row r="164" spans="1:22" ht="12.75">
      <c r="A164" s="35" t="s">
        <v>410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9" t="s">
        <v>411</v>
      </c>
      <c r="N164" s="37"/>
      <c r="O164" s="50" t="s">
        <v>1</v>
      </c>
      <c r="P164" s="35"/>
      <c r="Q164" s="49">
        <v>20222.93</v>
      </c>
      <c r="R164" s="37"/>
      <c r="S164" s="51">
        <f t="shared" si="5"/>
        <v>2.174742445424239</v>
      </c>
      <c r="T164" s="51"/>
      <c r="U164" s="53"/>
      <c r="V164" s="41"/>
    </row>
    <row r="165" spans="1:22" ht="12.75">
      <c r="A165" s="35" t="s">
        <v>412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49">
        <v>0</v>
      </c>
      <c r="N165" s="37"/>
      <c r="O165" s="50" t="s">
        <v>1</v>
      </c>
      <c r="P165" s="35"/>
      <c r="Q165" s="49">
        <v>40647.8</v>
      </c>
      <c r="R165" s="37"/>
      <c r="S165" s="51">
        <v>0</v>
      </c>
      <c r="T165" s="52"/>
      <c r="U165" s="50"/>
      <c r="V165" s="35"/>
    </row>
    <row r="166" spans="1:22" ht="12.75">
      <c r="A166" s="35" t="s">
        <v>413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49">
        <v>156664.25</v>
      </c>
      <c r="N166" s="37"/>
      <c r="O166" s="50" t="s">
        <v>1</v>
      </c>
      <c r="P166" s="35"/>
      <c r="Q166" s="49">
        <v>281296.18</v>
      </c>
      <c r="R166" s="37"/>
      <c r="S166" s="51">
        <f t="shared" si="5"/>
        <v>1.7955352290008728</v>
      </c>
      <c r="T166" s="51"/>
      <c r="U166" s="50"/>
      <c r="V166" s="35"/>
    </row>
    <row r="167" spans="1:22" ht="12.75">
      <c r="A167" s="34" t="s">
        <v>414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6">
        <v>0</v>
      </c>
      <c r="N167" s="37"/>
      <c r="O167" s="43" t="s">
        <v>415</v>
      </c>
      <c r="P167" s="35"/>
      <c r="Q167" s="36" t="s">
        <v>416</v>
      </c>
      <c r="R167" s="37"/>
      <c r="S167" s="40">
        <v>0</v>
      </c>
      <c r="T167" s="43"/>
      <c r="U167" s="40">
        <f>Q167/O167</f>
        <v>0.97265625</v>
      </c>
      <c r="V167" s="41"/>
    </row>
    <row r="168" spans="1:22" ht="12.75">
      <c r="A168" s="35" t="s">
        <v>418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49">
        <v>0</v>
      </c>
      <c r="N168" s="37"/>
      <c r="O168" s="50" t="s">
        <v>1</v>
      </c>
      <c r="P168" s="35"/>
      <c r="Q168" s="49" t="s">
        <v>416</v>
      </c>
      <c r="R168" s="37"/>
      <c r="S168" s="51">
        <v>0</v>
      </c>
      <c r="T168" s="52"/>
      <c r="U168" s="50"/>
      <c r="V168" s="35"/>
    </row>
    <row r="169" spans="1:22" ht="12.75">
      <c r="A169" s="34" t="s">
        <v>419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6" t="s">
        <v>420</v>
      </c>
      <c r="N169" s="37"/>
      <c r="O169" s="43" t="s">
        <v>421</v>
      </c>
      <c r="P169" s="35"/>
      <c r="Q169" s="36">
        <v>68099.47</v>
      </c>
      <c r="R169" s="37"/>
      <c r="S169" s="40">
        <f t="shared" si="5"/>
        <v>1.1781014323818144</v>
      </c>
      <c r="T169" s="40"/>
      <c r="U169" s="40">
        <f>Q169/O169</f>
        <v>0.44802282894736845</v>
      </c>
      <c r="V169" s="41"/>
    </row>
    <row r="170" spans="1:22" ht="12.75">
      <c r="A170" s="35" t="s">
        <v>422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49" t="s">
        <v>420</v>
      </c>
      <c r="N170" s="37"/>
      <c r="O170" s="50" t="s">
        <v>1</v>
      </c>
      <c r="P170" s="35"/>
      <c r="Q170" s="49">
        <v>68099.47</v>
      </c>
      <c r="R170" s="37"/>
      <c r="S170" s="51">
        <f t="shared" si="5"/>
        <v>1.1781014323818144</v>
      </c>
      <c r="T170" s="51"/>
      <c r="U170" s="53"/>
      <c r="V170" s="41"/>
    </row>
    <row r="171" spans="1:22" ht="12.75">
      <c r="A171" s="34" t="s">
        <v>423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6">
        <v>0</v>
      </c>
      <c r="N171" s="37"/>
      <c r="O171" s="43" t="s">
        <v>424</v>
      </c>
      <c r="P171" s="35"/>
      <c r="Q171" s="36">
        <v>0</v>
      </c>
      <c r="R171" s="37"/>
      <c r="S171" s="40">
        <v>0</v>
      </c>
      <c r="T171" s="43"/>
      <c r="U171" s="43" t="s">
        <v>41</v>
      </c>
      <c r="V171" s="35"/>
    </row>
    <row r="172" spans="1:22" ht="12.75">
      <c r="A172" s="34" t="s">
        <v>425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>
        <v>1422975.6</v>
      </c>
      <c r="N172" s="37"/>
      <c r="O172" s="43" t="s">
        <v>426</v>
      </c>
      <c r="P172" s="35"/>
      <c r="Q172" s="36">
        <v>9187429.08</v>
      </c>
      <c r="R172" s="37"/>
      <c r="S172" s="40">
        <f t="shared" si="5"/>
        <v>6.456490947560871</v>
      </c>
      <c r="T172" s="40"/>
      <c r="U172" s="40">
        <f>Q172/O172</f>
        <v>0.1418780242933806</v>
      </c>
      <c r="V172" s="41"/>
    </row>
    <row r="173" spans="1:22" ht="12.75">
      <c r="A173" s="34" t="s">
        <v>427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>
        <v>1422975.6</v>
      </c>
      <c r="N173" s="37"/>
      <c r="O173" s="43" t="s">
        <v>428</v>
      </c>
      <c r="P173" s="35"/>
      <c r="Q173" s="36">
        <v>9157429.08</v>
      </c>
      <c r="R173" s="37"/>
      <c r="S173" s="40">
        <f t="shared" si="5"/>
        <v>6.43540836539994</v>
      </c>
      <c r="T173" s="40"/>
      <c r="U173" s="40">
        <f>Q173/O173</f>
        <v>0.14876623755647903</v>
      </c>
      <c r="V173" s="41"/>
    </row>
    <row r="174" spans="1:22" ht="12.75">
      <c r="A174" s="35" t="s">
        <v>429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49">
        <v>1422975.6</v>
      </c>
      <c r="N174" s="37"/>
      <c r="O174" s="50" t="s">
        <v>1</v>
      </c>
      <c r="P174" s="35"/>
      <c r="Q174" s="49">
        <v>9157429.08</v>
      </c>
      <c r="R174" s="37"/>
      <c r="S174" s="51">
        <f t="shared" si="5"/>
        <v>6.43540836539994</v>
      </c>
      <c r="T174" s="51"/>
      <c r="U174" s="53"/>
      <c r="V174" s="41"/>
    </row>
    <row r="175" spans="1:22" ht="12.75">
      <c r="A175" s="34" t="s">
        <v>430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>
        <v>0</v>
      </c>
      <c r="N175" s="37"/>
      <c r="O175" s="43" t="s">
        <v>431</v>
      </c>
      <c r="P175" s="35"/>
      <c r="Q175" s="36" t="s">
        <v>432</v>
      </c>
      <c r="R175" s="37"/>
      <c r="S175" s="40">
        <v>0</v>
      </c>
      <c r="T175" s="43"/>
      <c r="U175" s="40">
        <f>Q175/O175</f>
        <v>0.009375</v>
      </c>
      <c r="V175" s="41"/>
    </row>
    <row r="176" spans="1:22" ht="12.75">
      <c r="A176" s="35" t="s">
        <v>434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49">
        <v>0</v>
      </c>
      <c r="N176" s="37"/>
      <c r="O176" s="50" t="s">
        <v>1</v>
      </c>
      <c r="P176" s="35"/>
      <c r="Q176" s="49" t="s">
        <v>432</v>
      </c>
      <c r="R176" s="37"/>
      <c r="S176" s="51">
        <v>0</v>
      </c>
      <c r="T176" s="52"/>
      <c r="U176" s="50"/>
      <c r="V176" s="35"/>
    </row>
    <row r="177" spans="13:14" ht="12.75">
      <c r="M177" s="4"/>
      <c r="N177" s="4"/>
    </row>
  </sheetData>
  <sheetProtection/>
  <mergeCells count="1006">
    <mergeCell ref="U63:V63"/>
    <mergeCell ref="Q161:R161"/>
    <mergeCell ref="U161:V161"/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O172:P172"/>
    <mergeCell ref="Q172:R172"/>
    <mergeCell ref="S172:T172"/>
    <mergeCell ref="U172:V172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  <mergeCell ref="A175:L175"/>
    <mergeCell ref="M175:N175"/>
    <mergeCell ref="O175:P175"/>
    <mergeCell ref="Q175:R175"/>
    <mergeCell ref="S175:T175"/>
    <mergeCell ref="U175:V175"/>
    <mergeCell ref="A176:L176"/>
    <mergeCell ref="M176:N176"/>
    <mergeCell ref="O176:P176"/>
    <mergeCell ref="Q176:R176"/>
    <mergeCell ref="S176:T176"/>
    <mergeCell ref="U176:V1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40">
      <selection activeCell="E151" sqref="E151"/>
    </sheetView>
  </sheetViews>
  <sheetFormatPr defaultColWidth="9.140625" defaultRowHeight="12.75"/>
  <cols>
    <col min="2" max="2" width="13.421875" style="0" customWidth="1"/>
    <col min="20" max="20" width="5.7109375" style="0" customWidth="1"/>
    <col min="21" max="21" width="8.28125" style="0" customWidth="1"/>
    <col min="22" max="22" width="3.85156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2" ht="18">
      <c r="A5" s="47" t="s">
        <v>436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"/>
    </row>
    <row r="6" spans="1:21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2" ht="12.75">
      <c r="A8" s="61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1" t="s">
        <v>8</v>
      </c>
      <c r="N8" s="35"/>
      <c r="O8" s="61" t="s">
        <v>9</v>
      </c>
      <c r="P8" s="35"/>
      <c r="Q8" s="61" t="s">
        <v>10</v>
      </c>
      <c r="R8" s="35"/>
      <c r="S8" s="61" t="s">
        <v>11</v>
      </c>
      <c r="T8" s="35"/>
      <c r="U8" s="61" t="s">
        <v>12</v>
      </c>
      <c r="V8" s="35"/>
    </row>
    <row r="9" spans="1:22" ht="12.75">
      <c r="A9" s="61" t="s">
        <v>437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1" t="s">
        <v>14</v>
      </c>
      <c r="N9" s="35"/>
      <c r="O9" s="61" t="s">
        <v>15</v>
      </c>
      <c r="P9" s="35"/>
      <c r="Q9" s="61" t="s">
        <v>16</v>
      </c>
      <c r="R9" s="35"/>
      <c r="S9" s="61" t="s">
        <v>17</v>
      </c>
      <c r="T9" s="35"/>
      <c r="U9" s="61" t="s">
        <v>18</v>
      </c>
      <c r="V9" s="35"/>
    </row>
    <row r="10" spans="1:22" ht="12.75">
      <c r="A10" s="73" t="s">
        <v>438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74">
        <v>25198400.99</v>
      </c>
      <c r="N10" s="37"/>
      <c r="O10" s="75" t="s">
        <v>28</v>
      </c>
      <c r="P10" s="35"/>
      <c r="Q10" s="74">
        <f>Q11+Q13+Q15+Q17+Q19+Q21</f>
        <v>32674947.61</v>
      </c>
      <c r="R10" s="37"/>
      <c r="S10" s="76">
        <f aca="true" t="shared" si="0" ref="S10:S18">Q10/M10</f>
        <v>1.296707184831572</v>
      </c>
      <c r="T10" s="41"/>
      <c r="U10" s="76">
        <f aca="true" t="shared" si="1" ref="U10:U22">Q10/O10</f>
        <v>0.3351270903451161</v>
      </c>
      <c r="V10" s="41"/>
    </row>
    <row r="11" spans="1:22" ht="12.75">
      <c r="A11" s="67" t="s">
        <v>439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8">
        <v>20786436.5</v>
      </c>
      <c r="N11" s="37"/>
      <c r="O11" s="69" t="s">
        <v>440</v>
      </c>
      <c r="P11" s="35"/>
      <c r="Q11" s="68" t="s">
        <v>441</v>
      </c>
      <c r="R11" s="37"/>
      <c r="S11" s="72">
        <f t="shared" si="0"/>
        <v>1.0807309290363454</v>
      </c>
      <c r="T11" s="41"/>
      <c r="U11" s="72">
        <f t="shared" si="1"/>
        <v>0.48034847063591574</v>
      </c>
      <c r="V11" s="41"/>
    </row>
    <row r="12" spans="1:22" ht="12.75">
      <c r="A12" s="63" t="s">
        <v>442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4">
        <v>20786436.5</v>
      </c>
      <c r="N12" s="37"/>
      <c r="O12" s="65" t="s">
        <v>440</v>
      </c>
      <c r="P12" s="35"/>
      <c r="Q12" s="64" t="s">
        <v>441</v>
      </c>
      <c r="R12" s="37"/>
      <c r="S12" s="71">
        <f t="shared" si="0"/>
        <v>1.0807309290363454</v>
      </c>
      <c r="T12" s="41"/>
      <c r="U12" s="71">
        <f t="shared" si="1"/>
        <v>0.48034847063591574</v>
      </c>
      <c r="V12" s="41"/>
    </row>
    <row r="13" spans="1:22" ht="12.75">
      <c r="A13" s="67" t="s">
        <v>443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8" t="s">
        <v>444</v>
      </c>
      <c r="N13" s="37"/>
      <c r="O13" s="69" t="s">
        <v>445</v>
      </c>
      <c r="P13" s="35"/>
      <c r="Q13" s="68">
        <v>767464.26</v>
      </c>
      <c r="R13" s="37"/>
      <c r="S13" s="72">
        <f t="shared" si="0"/>
        <v>1.2041562411429596</v>
      </c>
      <c r="T13" s="41"/>
      <c r="U13" s="72">
        <f t="shared" si="1"/>
        <v>0.4440675939962737</v>
      </c>
      <c r="V13" s="41"/>
    </row>
    <row r="14" spans="1:22" ht="12.75">
      <c r="A14" s="63" t="s">
        <v>446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64" t="s">
        <v>444</v>
      </c>
      <c r="N14" s="37"/>
      <c r="O14" s="65" t="s">
        <v>445</v>
      </c>
      <c r="P14" s="35"/>
      <c r="Q14" s="64">
        <v>767464.26</v>
      </c>
      <c r="R14" s="37"/>
      <c r="S14" s="71">
        <f t="shared" si="0"/>
        <v>1.2041562411429596</v>
      </c>
      <c r="T14" s="41"/>
      <c r="U14" s="71">
        <f t="shared" si="1"/>
        <v>0.4440675939962737</v>
      </c>
      <c r="V14" s="41"/>
    </row>
    <row r="15" spans="1:22" ht="12.75">
      <c r="A15" s="67" t="s">
        <v>447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8">
        <v>3064366.47</v>
      </c>
      <c r="N15" s="37"/>
      <c r="O15" s="69" t="s">
        <v>448</v>
      </c>
      <c r="P15" s="35"/>
      <c r="Q15" s="68" t="s">
        <v>449</v>
      </c>
      <c r="R15" s="37"/>
      <c r="S15" s="72">
        <f t="shared" si="0"/>
        <v>1.5004473404253111</v>
      </c>
      <c r="T15" s="41"/>
      <c r="U15" s="72">
        <f t="shared" si="1"/>
        <v>0.4060872919064732</v>
      </c>
      <c r="V15" s="41"/>
    </row>
    <row r="16" spans="1:22" ht="12.75">
      <c r="A16" s="63" t="s">
        <v>450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4">
        <v>3064366.47</v>
      </c>
      <c r="N16" s="37"/>
      <c r="O16" s="65" t="s">
        <v>448</v>
      </c>
      <c r="P16" s="35"/>
      <c r="Q16" s="64" t="s">
        <v>449</v>
      </c>
      <c r="R16" s="37"/>
      <c r="S16" s="71">
        <f t="shared" si="0"/>
        <v>1.5004473404253111</v>
      </c>
      <c r="T16" s="41"/>
      <c r="U16" s="71">
        <f t="shared" si="1"/>
        <v>0.4060872919064732</v>
      </c>
      <c r="V16" s="41"/>
    </row>
    <row r="17" spans="1:22" ht="12.75">
      <c r="A17" s="67" t="s">
        <v>451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8">
        <v>667167.94</v>
      </c>
      <c r="N17" s="37"/>
      <c r="O17" s="69" t="s">
        <v>452</v>
      </c>
      <c r="P17" s="35"/>
      <c r="Q17" s="68" t="s">
        <v>453</v>
      </c>
      <c r="R17" s="37"/>
      <c r="S17" s="72">
        <f t="shared" si="0"/>
        <v>6.478767310071884</v>
      </c>
      <c r="T17" s="41"/>
      <c r="U17" s="72">
        <f t="shared" si="1"/>
        <v>0.1221021765153472</v>
      </c>
      <c r="V17" s="41"/>
    </row>
    <row r="18" spans="1:22" ht="12.75">
      <c r="A18" s="63" t="s">
        <v>454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64" t="s">
        <v>455</v>
      </c>
      <c r="N18" s="37"/>
      <c r="O18" s="65" t="s">
        <v>452</v>
      </c>
      <c r="P18" s="35"/>
      <c r="Q18" s="64" t="s">
        <v>453</v>
      </c>
      <c r="R18" s="37"/>
      <c r="S18" s="71">
        <f t="shared" si="0"/>
        <v>6.478767310071884</v>
      </c>
      <c r="T18" s="41"/>
      <c r="U18" s="71">
        <f t="shared" si="1"/>
        <v>0.1221021765153472</v>
      </c>
      <c r="V18" s="41"/>
    </row>
    <row r="19" spans="1:22" ht="12.75">
      <c r="A19" s="67" t="s">
        <v>456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8">
        <v>0</v>
      </c>
      <c r="N19" s="37"/>
      <c r="O19" s="69" t="s">
        <v>457</v>
      </c>
      <c r="P19" s="35"/>
      <c r="Q19" s="68" t="s">
        <v>204</v>
      </c>
      <c r="R19" s="37"/>
      <c r="S19" s="72">
        <v>0</v>
      </c>
      <c r="T19" s="35"/>
      <c r="U19" s="72">
        <f t="shared" si="1"/>
        <v>0.670870790285791</v>
      </c>
      <c r="V19" s="41"/>
    </row>
    <row r="20" spans="1:22" ht="12.75">
      <c r="A20" s="63" t="s">
        <v>458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64">
        <v>0</v>
      </c>
      <c r="N20" s="37"/>
      <c r="O20" s="65" t="s">
        <v>457</v>
      </c>
      <c r="P20" s="35"/>
      <c r="Q20" s="64" t="s">
        <v>204</v>
      </c>
      <c r="R20" s="37"/>
      <c r="S20" s="71">
        <v>0</v>
      </c>
      <c r="T20" s="35"/>
      <c r="U20" s="71">
        <f t="shared" si="1"/>
        <v>0.670870790285791</v>
      </c>
      <c r="V20" s="41"/>
    </row>
    <row r="21" spans="1:22" ht="12.75">
      <c r="A21" s="67" t="s">
        <v>459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8">
        <v>43084</v>
      </c>
      <c r="N21" s="37"/>
      <c r="O21" s="69" t="s">
        <v>460</v>
      </c>
      <c r="P21" s="35"/>
      <c r="Q21" s="68" t="s">
        <v>461</v>
      </c>
      <c r="R21" s="37"/>
      <c r="S21" s="72">
        <f>Q21/M21</f>
        <v>10.969087364218735</v>
      </c>
      <c r="T21" s="41"/>
      <c r="U21" s="72">
        <f t="shared" si="1"/>
        <v>0.2140721769499418</v>
      </c>
      <c r="V21" s="41"/>
    </row>
    <row r="22" spans="1:22" ht="12.75">
      <c r="A22" s="63" t="s">
        <v>462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4">
        <v>43084</v>
      </c>
      <c r="N22" s="37"/>
      <c r="O22" s="65" t="s">
        <v>460</v>
      </c>
      <c r="P22" s="35"/>
      <c r="Q22" s="64" t="s">
        <v>461</v>
      </c>
      <c r="R22" s="37"/>
      <c r="S22" s="71">
        <f>Q22/M22</f>
        <v>10.969087364218735</v>
      </c>
      <c r="T22" s="41"/>
      <c r="U22" s="71">
        <f t="shared" si="1"/>
        <v>0.2140721769499418</v>
      </c>
      <c r="V22" s="41"/>
    </row>
    <row r="23" spans="1:22" ht="12.75">
      <c r="A23" s="77" t="s">
        <v>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78" t="s">
        <v>1</v>
      </c>
      <c r="N23" s="37"/>
      <c r="O23" s="77" t="s">
        <v>1</v>
      </c>
      <c r="P23" s="35"/>
      <c r="Q23" s="77" t="s">
        <v>1</v>
      </c>
      <c r="R23" s="35"/>
      <c r="S23" s="77" t="s">
        <v>1</v>
      </c>
      <c r="T23" s="35"/>
      <c r="U23" s="77" t="s">
        <v>1</v>
      </c>
      <c r="V23" s="35"/>
    </row>
    <row r="24" spans="1:22" ht="12.75">
      <c r="A24" s="73" t="s">
        <v>463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74">
        <v>16955182.23</v>
      </c>
      <c r="N24" s="37"/>
      <c r="O24" s="75" t="s">
        <v>34</v>
      </c>
      <c r="P24" s="35"/>
      <c r="Q24" s="74">
        <v>36173552.51</v>
      </c>
      <c r="R24" s="35"/>
      <c r="S24" s="76">
        <f>Q24/M24</f>
        <v>2.1334806090137786</v>
      </c>
      <c r="T24" s="41"/>
      <c r="U24" s="76">
        <f aca="true" t="shared" si="2" ref="U24:U44">Q24/O24</f>
        <v>0.29592187557660543</v>
      </c>
      <c r="V24" s="41"/>
    </row>
    <row r="25" spans="1:22" ht="12.75">
      <c r="A25" s="67" t="s">
        <v>439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8">
        <v>12494691.67</v>
      </c>
      <c r="N25" s="37"/>
      <c r="O25" s="69" t="s">
        <v>464</v>
      </c>
      <c r="P25" s="35"/>
      <c r="Q25" s="68">
        <f>Q26+Q27+Q28</f>
        <v>23882246.91</v>
      </c>
      <c r="R25" s="37"/>
      <c r="S25" s="72">
        <f>Q25/M25</f>
        <v>1.9113914565288348</v>
      </c>
      <c r="T25" s="41"/>
      <c r="U25" s="72">
        <f t="shared" si="2"/>
        <v>0.5102323998881696</v>
      </c>
      <c r="V25" s="41"/>
    </row>
    <row r="26" spans="1:22" ht="12.75">
      <c r="A26" s="63" t="s">
        <v>442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64">
        <v>12494691.67</v>
      </c>
      <c r="N26" s="37"/>
      <c r="O26" s="64">
        <v>45700243</v>
      </c>
      <c r="P26" s="37"/>
      <c r="Q26" s="64">
        <v>23322288.47</v>
      </c>
      <c r="R26" s="37"/>
      <c r="S26" s="71">
        <f>Q26/M26</f>
        <v>1.8665757496039115</v>
      </c>
      <c r="T26" s="41"/>
      <c r="U26" s="71">
        <f t="shared" si="2"/>
        <v>0.5103318262443375</v>
      </c>
      <c r="V26" s="41"/>
    </row>
    <row r="27" spans="1:22" ht="12.75">
      <c r="A27" s="63" t="s">
        <v>1826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4">
        <v>0</v>
      </c>
      <c r="N27" s="37"/>
      <c r="O27" s="64">
        <v>1086363</v>
      </c>
      <c r="P27" s="37"/>
      <c r="Q27" s="64">
        <v>547427.64</v>
      </c>
      <c r="R27" s="37"/>
      <c r="S27" s="71">
        <v>0</v>
      </c>
      <c r="T27" s="41"/>
      <c r="U27" s="71">
        <f t="shared" si="2"/>
        <v>0.5039085830426846</v>
      </c>
      <c r="V27" s="41"/>
    </row>
    <row r="28" spans="1:22" ht="12.75">
      <c r="A28" s="63" t="s">
        <v>1827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4">
        <v>0</v>
      </c>
      <c r="N28" s="37"/>
      <c r="O28" s="64">
        <v>20000</v>
      </c>
      <c r="P28" s="37"/>
      <c r="Q28" s="64">
        <v>12530.8</v>
      </c>
      <c r="R28" s="37"/>
      <c r="S28" s="71">
        <v>0</v>
      </c>
      <c r="T28" s="41"/>
      <c r="U28" s="71">
        <f t="shared" si="2"/>
        <v>0.62654</v>
      </c>
      <c r="V28" s="41"/>
    </row>
    <row r="29" spans="1:22" ht="12.75">
      <c r="A29" s="67" t="s">
        <v>443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68">
        <v>573279.3</v>
      </c>
      <c r="N29" s="37"/>
      <c r="O29" s="69" t="s">
        <v>465</v>
      </c>
      <c r="P29" s="35"/>
      <c r="Q29" s="68">
        <f>Q30+Q31+Q32+Q33</f>
        <v>528904.03</v>
      </c>
      <c r="R29" s="35"/>
      <c r="S29" s="72">
        <f>Q29/M29</f>
        <v>0.9225939781882931</v>
      </c>
      <c r="T29" s="41"/>
      <c r="U29" s="72">
        <f t="shared" si="2"/>
        <v>0.3495700499599144</v>
      </c>
      <c r="V29" s="41"/>
    </row>
    <row r="30" spans="1:22" ht="12.75">
      <c r="A30" s="63" t="s">
        <v>466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64" t="s">
        <v>467</v>
      </c>
      <c r="N30" s="37"/>
      <c r="O30" s="65" t="s">
        <v>468</v>
      </c>
      <c r="P30" s="35"/>
      <c r="Q30" s="65" t="s">
        <v>469</v>
      </c>
      <c r="R30" s="35"/>
      <c r="S30" s="71">
        <f>Q30/M30</f>
        <v>4.7607486661208815</v>
      </c>
      <c r="T30" s="41"/>
      <c r="U30" s="71">
        <f t="shared" si="2"/>
        <v>0.38327272727272726</v>
      </c>
      <c r="V30" s="41"/>
    </row>
    <row r="31" spans="1:22" ht="12.75">
      <c r="A31" s="63" t="s">
        <v>471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64" t="s">
        <v>472</v>
      </c>
      <c r="N31" s="37"/>
      <c r="O31" s="65" t="s">
        <v>473</v>
      </c>
      <c r="P31" s="35"/>
      <c r="Q31" s="64">
        <v>29435.16</v>
      </c>
      <c r="R31" s="35"/>
      <c r="S31" s="71">
        <f>Q31/M31</f>
        <v>0.28380602101300506</v>
      </c>
      <c r="T31" s="41"/>
      <c r="U31" s="71">
        <f t="shared" si="2"/>
        <v>0.30789916317991634</v>
      </c>
      <c r="V31" s="41"/>
    </row>
    <row r="32" spans="1:22" ht="12.75">
      <c r="A32" s="63" t="s">
        <v>474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64">
        <v>468480.01</v>
      </c>
      <c r="N32" s="37"/>
      <c r="O32" s="65" t="s">
        <v>475</v>
      </c>
      <c r="P32" s="35"/>
      <c r="Q32" s="64">
        <v>481038.12</v>
      </c>
      <c r="R32" s="35"/>
      <c r="S32" s="71">
        <f>Q32/M32</f>
        <v>1.0268060743936545</v>
      </c>
      <c r="T32" s="41"/>
      <c r="U32" s="71">
        <f t="shared" si="2"/>
        <v>0.35230228509615774</v>
      </c>
      <c r="V32" s="41"/>
    </row>
    <row r="33" spans="1:22" ht="12.75">
      <c r="A33" s="63" t="s">
        <v>476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4">
        <v>0</v>
      </c>
      <c r="N33" s="37"/>
      <c r="O33" s="65" t="s">
        <v>432</v>
      </c>
      <c r="P33" s="35"/>
      <c r="Q33" s="64">
        <v>9998.75</v>
      </c>
      <c r="R33" s="35"/>
      <c r="S33" s="71">
        <v>0</v>
      </c>
      <c r="T33" s="41"/>
      <c r="U33" s="71">
        <f t="shared" si="2"/>
        <v>0.33329166666666665</v>
      </c>
      <c r="V33" s="41"/>
    </row>
    <row r="34" spans="1:22" ht="12.75">
      <c r="A34" s="67" t="s">
        <v>447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68">
        <v>1960114.52</v>
      </c>
      <c r="N34" s="37"/>
      <c r="O34" s="69" t="s">
        <v>477</v>
      </c>
      <c r="P34" s="35"/>
      <c r="Q34" s="68">
        <f>Q35+Q36+Q37</f>
        <v>6746726.1899999995</v>
      </c>
      <c r="R34" s="37"/>
      <c r="S34" s="72">
        <f>Q34/M34</f>
        <v>3.4420061282949934</v>
      </c>
      <c r="T34" s="41"/>
      <c r="U34" s="72">
        <f t="shared" si="2"/>
        <v>0.4271613322200222</v>
      </c>
      <c r="V34" s="41"/>
    </row>
    <row r="35" spans="1:22" ht="12.75">
      <c r="A35" s="63" t="s">
        <v>450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4">
        <v>77711.22</v>
      </c>
      <c r="N35" s="37"/>
      <c r="O35" s="64">
        <v>7863611</v>
      </c>
      <c r="P35" s="37"/>
      <c r="Q35" s="64">
        <v>1541425.92</v>
      </c>
      <c r="R35" s="37"/>
      <c r="S35" s="71">
        <f>Q35/M35</f>
        <v>19.835307179581015</v>
      </c>
      <c r="T35" s="41"/>
      <c r="U35" s="71">
        <f t="shared" si="2"/>
        <v>0.1960201134059149</v>
      </c>
      <c r="V35" s="41"/>
    </row>
    <row r="36" spans="1:22" ht="12.75">
      <c r="A36" s="63" t="s">
        <v>1828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4">
        <v>0</v>
      </c>
      <c r="N36" s="37"/>
      <c r="O36" s="64">
        <v>2046985</v>
      </c>
      <c r="P36" s="37"/>
      <c r="Q36" s="64">
        <v>1096823.62</v>
      </c>
      <c r="R36" s="37"/>
      <c r="S36" s="71">
        <v>0</v>
      </c>
      <c r="T36" s="41"/>
      <c r="U36" s="71">
        <f t="shared" si="2"/>
        <v>0.5358239654907095</v>
      </c>
      <c r="V36" s="41"/>
    </row>
    <row r="37" spans="1:22" ht="12.75">
      <c r="A37" s="63" t="s">
        <v>478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64">
        <v>1882403.3</v>
      </c>
      <c r="N37" s="37"/>
      <c r="O37" s="64" t="s">
        <v>479</v>
      </c>
      <c r="P37" s="37"/>
      <c r="Q37" s="64" t="s">
        <v>480</v>
      </c>
      <c r="R37" s="37"/>
      <c r="S37" s="71">
        <f>Q37/M37</f>
        <v>2.1825698297490232</v>
      </c>
      <c r="T37" s="41"/>
      <c r="U37" s="71">
        <f t="shared" si="2"/>
        <v>0.6982773263636073</v>
      </c>
      <c r="V37" s="41"/>
    </row>
    <row r="38" spans="1:22" ht="12.75">
      <c r="A38" s="67" t="s">
        <v>451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68">
        <v>150370.7</v>
      </c>
      <c r="N38" s="37"/>
      <c r="O38" s="69" t="s">
        <v>481</v>
      </c>
      <c r="P38" s="35"/>
      <c r="Q38" s="68">
        <f>Q39+Q40+Q41+Q42+Q43+Q44</f>
        <v>4933290.880000001</v>
      </c>
      <c r="R38" s="37"/>
      <c r="S38" s="72">
        <f>Q38/M38</f>
        <v>32.807527530296795</v>
      </c>
      <c r="T38" s="41"/>
      <c r="U38" s="72">
        <f t="shared" si="2"/>
        <v>0.15197915312769783</v>
      </c>
      <c r="V38" s="41"/>
    </row>
    <row r="39" spans="1:22" ht="12.75">
      <c r="A39" s="63" t="s">
        <v>454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64">
        <v>0</v>
      </c>
      <c r="N39" s="37"/>
      <c r="O39" s="64">
        <v>9450000</v>
      </c>
      <c r="P39" s="37"/>
      <c r="Q39" s="64">
        <v>71250</v>
      </c>
      <c r="R39" s="37"/>
      <c r="S39" s="65" t="s">
        <v>41</v>
      </c>
      <c r="T39" s="35"/>
      <c r="U39" s="71">
        <f t="shared" si="2"/>
        <v>0.00753968253968254</v>
      </c>
      <c r="V39" s="41"/>
    </row>
    <row r="40" spans="1:22" ht="12.75">
      <c r="A40" s="63" t="s">
        <v>1829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4">
        <v>0</v>
      </c>
      <c r="N40" s="37"/>
      <c r="O40" s="64">
        <v>700362</v>
      </c>
      <c r="P40" s="37"/>
      <c r="Q40" s="64">
        <v>381154.39</v>
      </c>
      <c r="R40" s="37"/>
      <c r="S40" s="65" t="s">
        <v>41</v>
      </c>
      <c r="T40" s="35"/>
      <c r="U40" s="71">
        <f t="shared" si="2"/>
        <v>0.544224829445344</v>
      </c>
      <c r="V40" s="41"/>
    </row>
    <row r="41" spans="1:22" ht="12.75">
      <c r="A41" s="63" t="s">
        <v>1830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4">
        <v>0</v>
      </c>
      <c r="N41" s="37"/>
      <c r="O41" s="64">
        <v>1800607</v>
      </c>
      <c r="P41" s="37"/>
      <c r="Q41" s="64">
        <v>113698.49</v>
      </c>
      <c r="R41" s="37"/>
      <c r="S41" s="65" t="s">
        <v>41</v>
      </c>
      <c r="T41" s="35"/>
      <c r="U41" s="71">
        <f t="shared" si="2"/>
        <v>0.06314453403768841</v>
      </c>
      <c r="V41" s="41"/>
    </row>
    <row r="42" spans="1:22" ht="12.75">
      <c r="A42" s="63" t="s">
        <v>482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4">
        <v>81483.24</v>
      </c>
      <c r="N42" s="37"/>
      <c r="O42" s="64" t="s">
        <v>483</v>
      </c>
      <c r="P42" s="37"/>
      <c r="Q42" s="64" t="s">
        <v>484</v>
      </c>
      <c r="R42" s="37"/>
      <c r="S42" s="71">
        <f>Q42/M42</f>
        <v>17.52976293038912</v>
      </c>
      <c r="T42" s="41"/>
      <c r="U42" s="71">
        <f t="shared" si="2"/>
        <v>0.46281383624852934</v>
      </c>
      <c r="V42" s="41"/>
    </row>
    <row r="43" spans="1:22" ht="12.75">
      <c r="A43" s="63" t="s">
        <v>485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4" t="s">
        <v>486</v>
      </c>
      <c r="N43" s="37"/>
      <c r="O43" s="64" t="s">
        <v>487</v>
      </c>
      <c r="P43" s="37"/>
      <c r="Q43" s="64">
        <v>2888029.97</v>
      </c>
      <c r="R43" s="37"/>
      <c r="S43" s="71">
        <f>Q43/M43</f>
        <v>41.92388527607201</v>
      </c>
      <c r="T43" s="41"/>
      <c r="U43" s="71">
        <f t="shared" si="2"/>
        <v>0.1697864886513784</v>
      </c>
      <c r="V43" s="41"/>
    </row>
    <row r="44" spans="1:22" ht="12.75">
      <c r="A44" s="63" t="s">
        <v>488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4">
        <v>0</v>
      </c>
      <c r="N44" s="37"/>
      <c r="O44" s="64" t="s">
        <v>489</v>
      </c>
      <c r="P44" s="37"/>
      <c r="Q44" s="64" t="s">
        <v>490</v>
      </c>
      <c r="R44" s="37"/>
      <c r="S44" s="65" t="s">
        <v>41</v>
      </c>
      <c r="T44" s="35"/>
      <c r="U44" s="71">
        <f t="shared" si="2"/>
        <v>0.12286435018268929</v>
      </c>
      <c r="V44" s="41"/>
    </row>
    <row r="45" spans="1:22" ht="12.75">
      <c r="A45" s="67" t="s">
        <v>456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68">
        <v>0</v>
      </c>
      <c r="N45" s="37"/>
      <c r="O45" s="69" t="s">
        <v>491</v>
      </c>
      <c r="P45" s="35"/>
      <c r="Q45" s="70">
        <v>0</v>
      </c>
      <c r="R45" s="39"/>
      <c r="S45" s="69" t="s">
        <v>41</v>
      </c>
      <c r="T45" s="35"/>
      <c r="U45" s="69" t="s">
        <v>41</v>
      </c>
      <c r="V45" s="35"/>
    </row>
    <row r="46" spans="1:22" ht="13.5" customHeight="1">
      <c r="A46" s="63" t="s">
        <v>458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64">
        <v>0</v>
      </c>
      <c r="N46" s="37"/>
      <c r="O46" s="64">
        <v>5000</v>
      </c>
      <c r="P46" s="35"/>
      <c r="Q46" s="66">
        <v>0</v>
      </c>
      <c r="R46" s="39"/>
      <c r="S46" s="65" t="s">
        <v>41</v>
      </c>
      <c r="T46" s="35"/>
      <c r="U46" s="65" t="s">
        <v>41</v>
      </c>
      <c r="V46" s="35"/>
    </row>
    <row r="47" spans="1:22" ht="12" customHeight="1">
      <c r="A47" s="63" t="s">
        <v>1831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64">
        <v>0</v>
      </c>
      <c r="N47" s="37"/>
      <c r="O47" s="64">
        <v>10000</v>
      </c>
      <c r="P47" s="35"/>
      <c r="Q47" s="66">
        <v>0</v>
      </c>
      <c r="R47" s="39"/>
      <c r="S47" s="65" t="s">
        <v>41</v>
      </c>
      <c r="T47" s="35"/>
      <c r="U47" s="65" t="s">
        <v>41</v>
      </c>
      <c r="V47" s="35"/>
    </row>
    <row r="48" spans="1:22" ht="12.75">
      <c r="A48" s="67" t="s">
        <v>459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68">
        <v>0</v>
      </c>
      <c r="N48" s="37"/>
      <c r="O48" s="69" t="s">
        <v>492</v>
      </c>
      <c r="P48" s="35"/>
      <c r="Q48" s="69" t="s">
        <v>229</v>
      </c>
      <c r="R48" s="35"/>
      <c r="S48" s="69" t="s">
        <v>41</v>
      </c>
      <c r="T48" s="35"/>
      <c r="U48" s="69" t="s">
        <v>493</v>
      </c>
      <c r="V48" s="35"/>
    </row>
    <row r="49" spans="1:22" ht="12.75">
      <c r="A49" s="63" t="s">
        <v>1832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64">
        <v>0</v>
      </c>
      <c r="N49" s="37"/>
      <c r="O49" s="65" t="s">
        <v>494</v>
      </c>
      <c r="P49" s="35"/>
      <c r="Q49" s="66">
        <v>0</v>
      </c>
      <c r="R49" s="39"/>
      <c r="S49" s="65" t="s">
        <v>41</v>
      </c>
      <c r="T49" s="35"/>
      <c r="U49" s="65" t="s">
        <v>41</v>
      </c>
      <c r="V49" s="35"/>
    </row>
    <row r="50" spans="1:22" ht="12.75">
      <c r="A50" s="63" t="s">
        <v>462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64">
        <v>0</v>
      </c>
      <c r="N50" s="37"/>
      <c r="O50" s="65" t="s">
        <v>228</v>
      </c>
      <c r="P50" s="35"/>
      <c r="Q50" s="65" t="s">
        <v>229</v>
      </c>
      <c r="R50" s="35"/>
      <c r="S50" s="65" t="s">
        <v>41</v>
      </c>
      <c r="T50" s="35"/>
      <c r="U50" s="65" t="s">
        <v>230</v>
      </c>
      <c r="V50" s="35"/>
    </row>
    <row r="51" spans="1:22" ht="12.75">
      <c r="A51" s="67" t="s">
        <v>495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68">
        <v>1776726.04</v>
      </c>
      <c r="N51" s="37"/>
      <c r="O51" s="69" t="s">
        <v>496</v>
      </c>
      <c r="P51" s="35"/>
      <c r="Q51" s="68">
        <f>Q52+Q53+Q54+Q55</f>
        <v>76271</v>
      </c>
      <c r="R51" s="37"/>
      <c r="S51" s="72">
        <f>Q51/M51</f>
        <v>0.04292783371374463</v>
      </c>
      <c r="T51" s="41"/>
      <c r="U51" s="72">
        <f>Q51/O51</f>
        <v>0.16280593752534805</v>
      </c>
      <c r="V51" s="41"/>
    </row>
    <row r="52" spans="1:22" ht="12.75">
      <c r="A52" s="63" t="s">
        <v>497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64">
        <v>1693622.05</v>
      </c>
      <c r="N52" s="37"/>
      <c r="O52" s="66">
        <v>0</v>
      </c>
      <c r="P52" s="39"/>
      <c r="Q52" s="66">
        <v>0</v>
      </c>
      <c r="R52" s="39"/>
      <c r="S52" s="71" t="s">
        <v>41</v>
      </c>
      <c r="T52" s="41"/>
      <c r="U52" s="71" t="s">
        <v>41</v>
      </c>
      <c r="V52" s="41"/>
    </row>
    <row r="53" spans="1:22" ht="12.75">
      <c r="A53" s="63" t="s">
        <v>498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64">
        <v>1171.41</v>
      </c>
      <c r="N53" s="37"/>
      <c r="O53" s="66">
        <v>0</v>
      </c>
      <c r="P53" s="39"/>
      <c r="Q53" s="66">
        <v>0</v>
      </c>
      <c r="R53" s="39"/>
      <c r="S53" s="71" t="s">
        <v>41</v>
      </c>
      <c r="T53" s="41"/>
      <c r="U53" s="71" t="s">
        <v>41</v>
      </c>
      <c r="V53" s="41"/>
    </row>
    <row r="54" spans="1:22" ht="12.75">
      <c r="A54" s="63" t="s">
        <v>499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64">
        <v>48434.52</v>
      </c>
      <c r="N54" s="37"/>
      <c r="O54" s="65" t="s">
        <v>500</v>
      </c>
      <c r="P54" s="35"/>
      <c r="Q54" s="64">
        <v>72724.86</v>
      </c>
      <c r="R54" s="35"/>
      <c r="S54" s="71">
        <f>Q54/M54</f>
        <v>1.5015088412149022</v>
      </c>
      <c r="T54" s="41"/>
      <c r="U54" s="71">
        <f>Q54/O54</f>
        <v>0.30751249503158645</v>
      </c>
      <c r="V54" s="41"/>
    </row>
    <row r="55" spans="1:22" ht="12.75">
      <c r="A55" s="63" t="s">
        <v>501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4">
        <v>306807</v>
      </c>
      <c r="N55" s="37"/>
      <c r="O55" s="65" t="s">
        <v>502</v>
      </c>
      <c r="P55" s="35"/>
      <c r="Q55" s="64">
        <v>3546.14</v>
      </c>
      <c r="R55" s="35"/>
      <c r="S55" s="71">
        <f>Q55/M55</f>
        <v>0.011558210862203273</v>
      </c>
      <c r="T55" s="41"/>
      <c r="U55" s="71">
        <f>Q55/O55</f>
        <v>0.01528614042347748</v>
      </c>
      <c r="V55" s="41"/>
    </row>
    <row r="56" spans="1:22" ht="12.75">
      <c r="A56" s="67" t="s">
        <v>503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8">
        <v>0</v>
      </c>
      <c r="N56" s="37"/>
      <c r="O56" s="69" t="s">
        <v>40</v>
      </c>
      <c r="P56" s="35"/>
      <c r="Q56" s="70">
        <v>0</v>
      </c>
      <c r="R56" s="39"/>
      <c r="S56" s="69" t="s">
        <v>41</v>
      </c>
      <c r="T56" s="35"/>
      <c r="U56" s="69" t="s">
        <v>41</v>
      </c>
      <c r="V56" s="35"/>
    </row>
    <row r="57" spans="1:22" ht="12.75">
      <c r="A57" s="63" t="s">
        <v>504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64">
        <v>0</v>
      </c>
      <c r="N57" s="37"/>
      <c r="O57" s="65" t="s">
        <v>40</v>
      </c>
      <c r="P57" s="35"/>
      <c r="Q57" s="66">
        <v>0</v>
      </c>
      <c r="R57" s="39"/>
      <c r="S57" s="65" t="s">
        <v>41</v>
      </c>
      <c r="T57" s="35"/>
      <c r="U57" s="65" t="s">
        <v>41</v>
      </c>
      <c r="V57" s="35"/>
    </row>
  </sheetData>
  <sheetProtection/>
  <mergeCells count="307">
    <mergeCell ref="A47:L47"/>
    <mergeCell ref="M47:N47"/>
    <mergeCell ref="O47:P47"/>
    <mergeCell ref="Q47:R47"/>
    <mergeCell ref="S47:T47"/>
    <mergeCell ref="U47:V47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6:L36"/>
    <mergeCell ref="M36:N36"/>
    <mergeCell ref="O36:P36"/>
    <mergeCell ref="Q36:R36"/>
    <mergeCell ref="S36:T36"/>
    <mergeCell ref="U36:V36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7">
      <selection activeCell="S46" sqref="S46"/>
    </sheetView>
  </sheetViews>
  <sheetFormatPr defaultColWidth="9.140625" defaultRowHeight="12.75"/>
  <cols>
    <col min="2" max="2" width="12.57421875" style="0" customWidth="1"/>
    <col min="6" max="6" width="46.7109375" style="0" customWidth="1"/>
    <col min="12" max="12" width="8.28125" style="0" customWidth="1"/>
    <col min="14" max="14" width="4.57421875" style="0" customWidth="1"/>
    <col min="16" max="16" width="3.1406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16" ht="18">
      <c r="A5" s="79" t="s">
        <v>505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81" t="s">
        <v>506</v>
      </c>
      <c r="B8" s="35"/>
      <c r="C8" s="35"/>
      <c r="D8" s="35"/>
      <c r="E8" s="35"/>
      <c r="F8" s="35"/>
      <c r="G8" s="82" t="s">
        <v>8</v>
      </c>
      <c r="H8" s="35"/>
      <c r="I8" s="82" t="s">
        <v>9</v>
      </c>
      <c r="J8" s="35"/>
      <c r="K8" s="82" t="s">
        <v>10</v>
      </c>
      <c r="L8" s="35"/>
      <c r="M8" s="81" t="s">
        <v>510</v>
      </c>
      <c r="N8" s="35"/>
      <c r="O8" s="81" t="s">
        <v>511</v>
      </c>
      <c r="P8" s="35"/>
    </row>
    <row r="9" spans="1:16" ht="12.75">
      <c r="A9" s="81" t="s">
        <v>1</v>
      </c>
      <c r="B9" s="35"/>
      <c r="C9" s="35"/>
      <c r="D9" s="35"/>
      <c r="E9" s="35"/>
      <c r="F9" s="35"/>
      <c r="G9" s="81" t="s">
        <v>14</v>
      </c>
      <c r="H9" s="35"/>
      <c r="I9" s="81" t="s">
        <v>15</v>
      </c>
      <c r="J9" s="35"/>
      <c r="K9" s="81" t="s">
        <v>16</v>
      </c>
      <c r="L9" s="35"/>
      <c r="M9" s="81" t="s">
        <v>17</v>
      </c>
      <c r="N9" s="35"/>
      <c r="O9" s="81" t="s">
        <v>18</v>
      </c>
      <c r="P9" s="35"/>
    </row>
    <row r="10" spans="1:16" ht="12.75">
      <c r="A10" s="83" t="s">
        <v>512</v>
      </c>
      <c r="B10" s="35"/>
      <c r="C10" s="35"/>
      <c r="D10" s="35"/>
      <c r="E10" s="35"/>
      <c r="F10" s="35"/>
      <c r="G10" s="84">
        <v>16955182.23</v>
      </c>
      <c r="H10" s="37"/>
      <c r="I10" s="85" t="s">
        <v>34</v>
      </c>
      <c r="J10" s="35"/>
      <c r="K10" s="84">
        <f>K11+K17+K19+K24+K28+K35+K40+K44</f>
        <v>36173552.510000005</v>
      </c>
      <c r="L10" s="37"/>
      <c r="M10" s="86">
        <f>K10/G10</f>
        <v>2.133480609013779</v>
      </c>
      <c r="N10" s="41"/>
      <c r="O10" s="86">
        <f>K10/I10</f>
        <v>0.29592187557660554</v>
      </c>
      <c r="P10" s="41"/>
    </row>
    <row r="11" spans="1:16" ht="12.75">
      <c r="A11" s="87" t="s">
        <v>513</v>
      </c>
      <c r="B11" s="35"/>
      <c r="C11" s="35"/>
      <c r="D11" s="35"/>
      <c r="E11" s="35"/>
      <c r="F11" s="35"/>
      <c r="G11" s="88">
        <v>4399392.5</v>
      </c>
      <c r="H11" s="37"/>
      <c r="I11" s="89" t="s">
        <v>514</v>
      </c>
      <c r="J11" s="35"/>
      <c r="K11" s="88">
        <f>K12+K14</f>
        <v>5948295.47</v>
      </c>
      <c r="L11" s="37"/>
      <c r="M11" s="90">
        <f>K11/G11</f>
        <v>1.352072012215323</v>
      </c>
      <c r="N11" s="41"/>
      <c r="O11" s="90">
        <f>K11/I11</f>
        <v>0.5197044498138357</v>
      </c>
      <c r="P11" s="41"/>
    </row>
    <row r="12" spans="1:16" ht="12.75">
      <c r="A12" s="91" t="s">
        <v>515</v>
      </c>
      <c r="B12" s="35"/>
      <c r="C12" s="35"/>
      <c r="D12" s="35"/>
      <c r="E12" s="35"/>
      <c r="F12" s="35"/>
      <c r="G12" s="92">
        <v>4369392.5</v>
      </c>
      <c r="H12" s="37"/>
      <c r="I12" s="93" t="s">
        <v>516</v>
      </c>
      <c r="J12" s="35"/>
      <c r="K12" s="92">
        <v>5918295.47</v>
      </c>
      <c r="L12" s="37"/>
      <c r="M12" s="94">
        <f>K12/G12</f>
        <v>1.3544893185952052</v>
      </c>
      <c r="N12" s="41"/>
      <c r="O12" s="94">
        <f>K12/I12</f>
        <v>0.5189422865553045</v>
      </c>
      <c r="P12" s="41"/>
    </row>
    <row r="13" spans="1:16" ht="12.75">
      <c r="A13" s="91" t="s">
        <v>517</v>
      </c>
      <c r="B13" s="35"/>
      <c r="C13" s="35"/>
      <c r="D13" s="35"/>
      <c r="E13" s="35"/>
      <c r="F13" s="35"/>
      <c r="G13" s="92">
        <v>0</v>
      </c>
      <c r="H13" s="37"/>
      <c r="I13" s="93" t="s">
        <v>518</v>
      </c>
      <c r="J13" s="35"/>
      <c r="K13" s="92">
        <v>0</v>
      </c>
      <c r="L13" s="37"/>
      <c r="M13" s="94">
        <v>0</v>
      </c>
      <c r="N13" s="41"/>
      <c r="O13" s="94">
        <v>0</v>
      </c>
      <c r="P13" s="41"/>
    </row>
    <row r="14" spans="1:16" ht="12.75">
      <c r="A14" s="91" t="s">
        <v>519</v>
      </c>
      <c r="B14" s="35"/>
      <c r="C14" s="35"/>
      <c r="D14" s="35"/>
      <c r="E14" s="35"/>
      <c r="F14" s="35"/>
      <c r="G14" s="92" t="s">
        <v>432</v>
      </c>
      <c r="H14" s="37"/>
      <c r="I14" s="93" t="s">
        <v>432</v>
      </c>
      <c r="J14" s="35"/>
      <c r="K14" s="92" t="s">
        <v>432</v>
      </c>
      <c r="L14" s="37"/>
      <c r="M14" s="94" t="s">
        <v>45</v>
      </c>
      <c r="N14" s="41"/>
      <c r="O14" s="94" t="s">
        <v>45</v>
      </c>
      <c r="P14" s="41"/>
    </row>
    <row r="15" spans="1:16" ht="12.75">
      <c r="A15" s="87" t="s">
        <v>520</v>
      </c>
      <c r="B15" s="35"/>
      <c r="C15" s="35"/>
      <c r="D15" s="35"/>
      <c r="E15" s="35"/>
      <c r="F15" s="35"/>
      <c r="G15" s="88">
        <v>0</v>
      </c>
      <c r="H15" s="37"/>
      <c r="I15" s="89" t="s">
        <v>383</v>
      </c>
      <c r="J15" s="35"/>
      <c r="K15" s="88">
        <v>0</v>
      </c>
      <c r="L15" s="37"/>
      <c r="M15" s="90">
        <v>0</v>
      </c>
      <c r="N15" s="41"/>
      <c r="O15" s="90">
        <v>0</v>
      </c>
      <c r="P15" s="41"/>
    </row>
    <row r="16" spans="1:16" ht="12.75">
      <c r="A16" s="91" t="s">
        <v>521</v>
      </c>
      <c r="B16" s="35"/>
      <c r="C16" s="35"/>
      <c r="D16" s="35"/>
      <c r="E16" s="35"/>
      <c r="F16" s="35"/>
      <c r="G16" s="92">
        <v>0</v>
      </c>
      <c r="H16" s="37"/>
      <c r="I16" s="93" t="s">
        <v>383</v>
      </c>
      <c r="J16" s="35"/>
      <c r="K16" s="92">
        <v>0</v>
      </c>
      <c r="L16" s="37"/>
      <c r="M16" s="94">
        <v>0</v>
      </c>
      <c r="N16" s="41"/>
      <c r="O16" s="94">
        <v>0</v>
      </c>
      <c r="P16" s="41"/>
    </row>
    <row r="17" spans="1:16" ht="12.75">
      <c r="A17" s="87" t="s">
        <v>522</v>
      </c>
      <c r="B17" s="35"/>
      <c r="C17" s="35"/>
      <c r="D17" s="35"/>
      <c r="E17" s="35"/>
      <c r="F17" s="35"/>
      <c r="G17" s="88" t="s">
        <v>523</v>
      </c>
      <c r="H17" s="37"/>
      <c r="I17" s="89" t="s">
        <v>524</v>
      </c>
      <c r="J17" s="35"/>
      <c r="K17" s="88">
        <v>1340591.07</v>
      </c>
      <c r="L17" s="37"/>
      <c r="M17" s="90">
        <f>K17/G17</f>
        <v>1.9038096669583326</v>
      </c>
      <c r="N17" s="41"/>
      <c r="O17" s="90">
        <f aca="true" t="shared" si="0" ref="O17:O32">K17/I17</f>
        <v>0.35871171972456667</v>
      </c>
      <c r="P17" s="41"/>
    </row>
    <row r="18" spans="1:16" ht="12.75">
      <c r="A18" s="91" t="s">
        <v>525</v>
      </c>
      <c r="B18" s="35"/>
      <c r="C18" s="35"/>
      <c r="D18" s="35"/>
      <c r="E18" s="35"/>
      <c r="F18" s="35"/>
      <c r="G18" s="92" t="s">
        <v>523</v>
      </c>
      <c r="H18" s="37"/>
      <c r="I18" s="93" t="s">
        <v>524</v>
      </c>
      <c r="J18" s="35"/>
      <c r="K18" s="92">
        <v>1340591.07</v>
      </c>
      <c r="L18" s="37"/>
      <c r="M18" s="94">
        <f>K18/G18</f>
        <v>1.9038096669583326</v>
      </c>
      <c r="N18" s="41"/>
      <c r="O18" s="94">
        <f t="shared" si="0"/>
        <v>0.35871171972456667</v>
      </c>
      <c r="P18" s="41"/>
    </row>
    <row r="19" spans="1:16" ht="12.75">
      <c r="A19" s="87" t="s">
        <v>526</v>
      </c>
      <c r="B19" s="35"/>
      <c r="C19" s="35"/>
      <c r="D19" s="35"/>
      <c r="E19" s="35"/>
      <c r="F19" s="35"/>
      <c r="G19" s="88">
        <v>1392633.03</v>
      </c>
      <c r="H19" s="37"/>
      <c r="I19" s="89" t="s">
        <v>527</v>
      </c>
      <c r="J19" s="35"/>
      <c r="K19" s="88" t="s">
        <v>528</v>
      </c>
      <c r="L19" s="37"/>
      <c r="M19" s="90">
        <f>K19/G19</f>
        <v>4.1545641711513905</v>
      </c>
      <c r="N19" s="41"/>
      <c r="O19" s="90">
        <f t="shared" si="0"/>
        <v>0.3068969471892576</v>
      </c>
      <c r="P19" s="41"/>
    </row>
    <row r="20" spans="1:16" ht="12.75">
      <c r="A20" s="91" t="s">
        <v>529</v>
      </c>
      <c r="B20" s="35"/>
      <c r="C20" s="35"/>
      <c r="D20" s="35"/>
      <c r="E20" s="35"/>
      <c r="F20" s="35"/>
      <c r="G20" s="92">
        <v>876473.21</v>
      </c>
      <c r="H20" s="37"/>
      <c r="I20" s="93" t="s">
        <v>530</v>
      </c>
      <c r="J20" s="35"/>
      <c r="K20" s="92" t="s">
        <v>531</v>
      </c>
      <c r="L20" s="37"/>
      <c r="M20" s="94">
        <f>K20/G20</f>
        <v>2.9461382282294744</v>
      </c>
      <c r="N20" s="41"/>
      <c r="O20" s="94">
        <f t="shared" si="0"/>
        <v>0.6704952300581637</v>
      </c>
      <c r="P20" s="41"/>
    </row>
    <row r="21" spans="1:16" ht="12.75">
      <c r="A21" s="91" t="s">
        <v>532</v>
      </c>
      <c r="B21" s="35"/>
      <c r="C21" s="35"/>
      <c r="D21" s="35"/>
      <c r="E21" s="35"/>
      <c r="F21" s="35"/>
      <c r="G21" s="92">
        <v>0</v>
      </c>
      <c r="H21" s="37"/>
      <c r="I21" s="93" t="s">
        <v>533</v>
      </c>
      <c r="J21" s="35"/>
      <c r="K21" s="92" t="s">
        <v>534</v>
      </c>
      <c r="L21" s="37"/>
      <c r="M21" s="94">
        <v>0</v>
      </c>
      <c r="N21" s="41"/>
      <c r="O21" s="94">
        <f t="shared" si="0"/>
        <v>0.675</v>
      </c>
      <c r="P21" s="41"/>
    </row>
    <row r="22" spans="1:16" ht="12.75">
      <c r="A22" s="91" t="s">
        <v>536</v>
      </c>
      <c r="B22" s="35"/>
      <c r="C22" s="35"/>
      <c r="D22" s="35"/>
      <c r="E22" s="35"/>
      <c r="F22" s="35"/>
      <c r="G22" s="92">
        <v>266159.84</v>
      </c>
      <c r="H22" s="37"/>
      <c r="I22" s="93" t="s">
        <v>537</v>
      </c>
      <c r="J22" s="35"/>
      <c r="K22" s="92" t="s">
        <v>538</v>
      </c>
      <c r="L22" s="37"/>
      <c r="M22" s="94">
        <f>K22/G22</f>
        <v>9.56818586906274</v>
      </c>
      <c r="N22" s="41"/>
      <c r="O22" s="94">
        <f t="shared" si="0"/>
        <v>0.26822327648474736</v>
      </c>
      <c r="P22" s="41"/>
    </row>
    <row r="23" spans="1:16" ht="12.75">
      <c r="A23" s="91" t="s">
        <v>539</v>
      </c>
      <c r="B23" s="35"/>
      <c r="C23" s="35"/>
      <c r="D23" s="35"/>
      <c r="E23" s="35"/>
      <c r="F23" s="35"/>
      <c r="G23" s="92" t="s">
        <v>540</v>
      </c>
      <c r="H23" s="37"/>
      <c r="I23" s="93" t="s">
        <v>541</v>
      </c>
      <c r="J23" s="35"/>
      <c r="K23" s="92" t="s">
        <v>542</v>
      </c>
      <c r="L23" s="37"/>
      <c r="M23" s="94">
        <f>K23/G23</f>
        <v>2.08762112700969</v>
      </c>
      <c r="N23" s="41"/>
      <c r="O23" s="94">
        <f t="shared" si="0"/>
        <v>0.09834743298629105</v>
      </c>
      <c r="P23" s="41"/>
    </row>
    <row r="24" spans="1:16" ht="12.75">
      <c r="A24" s="87" t="s">
        <v>543</v>
      </c>
      <c r="B24" s="35"/>
      <c r="C24" s="35"/>
      <c r="D24" s="35"/>
      <c r="E24" s="35"/>
      <c r="F24" s="35"/>
      <c r="G24" s="88">
        <v>625581.14</v>
      </c>
      <c r="H24" s="37"/>
      <c r="I24" s="89" t="s">
        <v>544</v>
      </c>
      <c r="J24" s="35"/>
      <c r="K24" s="88" t="s">
        <v>545</v>
      </c>
      <c r="L24" s="37"/>
      <c r="M24" s="90">
        <f>K24/G24</f>
        <v>1.731317923043524</v>
      </c>
      <c r="N24" s="41"/>
      <c r="O24" s="90">
        <f t="shared" si="0"/>
        <v>0.4633914933069895</v>
      </c>
      <c r="P24" s="41"/>
    </row>
    <row r="25" spans="1:16" ht="12.75">
      <c r="A25" s="91" t="s">
        <v>546</v>
      </c>
      <c r="B25" s="35"/>
      <c r="C25" s="35"/>
      <c r="D25" s="35"/>
      <c r="E25" s="35"/>
      <c r="F25" s="35"/>
      <c r="G25" s="92" t="s">
        <v>547</v>
      </c>
      <c r="H25" s="37"/>
      <c r="I25" s="93" t="s">
        <v>548</v>
      </c>
      <c r="J25" s="35"/>
      <c r="K25" s="92" t="s">
        <v>549</v>
      </c>
      <c r="L25" s="37"/>
      <c r="M25" s="94">
        <f>K25/G25</f>
        <v>1.096244838504519</v>
      </c>
      <c r="N25" s="41"/>
      <c r="O25" s="94">
        <f t="shared" si="0"/>
        <v>0.5212128813429927</v>
      </c>
      <c r="P25" s="41"/>
    </row>
    <row r="26" spans="1:16" ht="12.75">
      <c r="A26" s="91" t="s">
        <v>551</v>
      </c>
      <c r="B26" s="35"/>
      <c r="C26" s="35"/>
      <c r="D26" s="35"/>
      <c r="E26" s="35"/>
      <c r="F26" s="35"/>
      <c r="G26" s="92">
        <v>102445.45</v>
      </c>
      <c r="H26" s="37"/>
      <c r="I26" s="93" t="s">
        <v>552</v>
      </c>
      <c r="J26" s="35"/>
      <c r="K26" s="92" t="s">
        <v>553</v>
      </c>
      <c r="L26" s="37"/>
      <c r="M26" s="94">
        <f>K26/G26</f>
        <v>4.870592495811185</v>
      </c>
      <c r="N26" s="41"/>
      <c r="O26" s="94">
        <f t="shared" si="0"/>
        <v>0.4590340754369825</v>
      </c>
      <c r="P26" s="41"/>
    </row>
    <row r="27" spans="1:16" ht="12.75">
      <c r="A27" s="91" t="s">
        <v>554</v>
      </c>
      <c r="B27" s="35"/>
      <c r="C27" s="35"/>
      <c r="D27" s="35"/>
      <c r="E27" s="35"/>
      <c r="F27" s="35"/>
      <c r="G27" s="92">
        <v>0</v>
      </c>
      <c r="H27" s="37"/>
      <c r="I27" s="93" t="s">
        <v>555</v>
      </c>
      <c r="J27" s="35"/>
      <c r="K27" s="92" t="s">
        <v>556</v>
      </c>
      <c r="L27" s="37"/>
      <c r="M27" s="94">
        <v>0</v>
      </c>
      <c r="N27" s="41"/>
      <c r="O27" s="94">
        <f t="shared" si="0"/>
        <v>0.07083333333333333</v>
      </c>
      <c r="P27" s="41"/>
    </row>
    <row r="28" spans="1:16" ht="12.75">
      <c r="A28" s="87" t="s">
        <v>558</v>
      </c>
      <c r="B28" s="35"/>
      <c r="C28" s="35"/>
      <c r="D28" s="35"/>
      <c r="E28" s="35"/>
      <c r="F28" s="35"/>
      <c r="G28" s="88">
        <v>2514754.27</v>
      </c>
      <c r="H28" s="37"/>
      <c r="I28" s="89" t="s">
        <v>559</v>
      </c>
      <c r="J28" s="35"/>
      <c r="K28" s="88" t="s">
        <v>560</v>
      </c>
      <c r="L28" s="37"/>
      <c r="M28" s="90">
        <f>K28/G28</f>
        <v>3.168621155179508</v>
      </c>
      <c r="N28" s="41"/>
      <c r="O28" s="90">
        <f t="shared" si="0"/>
        <v>0.28641895270701606</v>
      </c>
      <c r="P28" s="41"/>
    </row>
    <row r="29" spans="1:16" ht="12.75">
      <c r="A29" s="91" t="s">
        <v>561</v>
      </c>
      <c r="B29" s="35"/>
      <c r="C29" s="35"/>
      <c r="D29" s="35"/>
      <c r="E29" s="35"/>
      <c r="F29" s="35"/>
      <c r="G29" s="92">
        <v>584001.52</v>
      </c>
      <c r="H29" s="37"/>
      <c r="I29" s="93" t="s">
        <v>562</v>
      </c>
      <c r="J29" s="35"/>
      <c r="K29" s="92" t="s">
        <v>563</v>
      </c>
      <c r="L29" s="37"/>
      <c r="M29" s="94">
        <f>K29/G29</f>
        <v>5.836167960658733</v>
      </c>
      <c r="N29" s="41"/>
      <c r="O29" s="94">
        <f t="shared" si="0"/>
        <v>0.22525858999171752</v>
      </c>
      <c r="P29" s="41"/>
    </row>
    <row r="30" spans="1:16" ht="12.75">
      <c r="A30" s="91" t="s">
        <v>564</v>
      </c>
      <c r="B30" s="35"/>
      <c r="C30" s="35"/>
      <c r="D30" s="35"/>
      <c r="E30" s="35"/>
      <c r="F30" s="35"/>
      <c r="G30" s="92">
        <v>0</v>
      </c>
      <c r="H30" s="37"/>
      <c r="I30" s="93" t="s">
        <v>565</v>
      </c>
      <c r="J30" s="35"/>
      <c r="K30" s="92">
        <v>0</v>
      </c>
      <c r="L30" s="37"/>
      <c r="M30" s="94">
        <v>0</v>
      </c>
      <c r="N30" s="41"/>
      <c r="O30" s="94">
        <f t="shared" si="0"/>
        <v>0</v>
      </c>
      <c r="P30" s="41"/>
    </row>
    <row r="31" spans="1:16" ht="12.75">
      <c r="A31" s="91" t="s">
        <v>566</v>
      </c>
      <c r="B31" s="35"/>
      <c r="C31" s="35"/>
      <c r="D31" s="35"/>
      <c r="E31" s="35"/>
      <c r="F31" s="35"/>
      <c r="G31" s="92" t="s">
        <v>567</v>
      </c>
      <c r="H31" s="37"/>
      <c r="I31" s="93" t="s">
        <v>568</v>
      </c>
      <c r="J31" s="35"/>
      <c r="K31" s="92" t="s">
        <v>569</v>
      </c>
      <c r="L31" s="37"/>
      <c r="M31" s="94">
        <f>K31/G31</f>
        <v>1.2240964033971409</v>
      </c>
      <c r="N31" s="41"/>
      <c r="O31" s="94">
        <f t="shared" si="0"/>
        <v>0.5481151388888889</v>
      </c>
      <c r="P31" s="41"/>
    </row>
    <row r="32" spans="1:16" ht="12.75">
      <c r="A32" s="91" t="s">
        <v>570</v>
      </c>
      <c r="B32" s="35"/>
      <c r="C32" s="35"/>
      <c r="D32" s="35"/>
      <c r="E32" s="35"/>
      <c r="F32" s="35"/>
      <c r="G32" s="92">
        <v>1640597</v>
      </c>
      <c r="H32" s="37"/>
      <c r="I32" s="93" t="s">
        <v>571</v>
      </c>
      <c r="J32" s="35"/>
      <c r="K32" s="92" t="s">
        <v>572</v>
      </c>
      <c r="L32" s="37"/>
      <c r="M32" s="94">
        <f>K32/G32</f>
        <v>2.5629658045211587</v>
      </c>
      <c r="N32" s="41"/>
      <c r="O32" s="94">
        <f t="shared" si="0"/>
        <v>0.3522576599897794</v>
      </c>
      <c r="P32" s="41"/>
    </row>
    <row r="33" spans="1:16" ht="12.75">
      <c r="A33" s="87" t="s">
        <v>573</v>
      </c>
      <c r="B33" s="35"/>
      <c r="C33" s="35"/>
      <c r="D33" s="35"/>
      <c r="E33" s="35"/>
      <c r="F33" s="35"/>
      <c r="G33" s="88" t="s">
        <v>533</v>
      </c>
      <c r="H33" s="37"/>
      <c r="I33" s="89" t="s">
        <v>204</v>
      </c>
      <c r="J33" s="35"/>
      <c r="K33" s="88">
        <v>0</v>
      </c>
      <c r="L33" s="37"/>
      <c r="M33" s="90">
        <v>0</v>
      </c>
      <c r="N33" s="41"/>
      <c r="O33" s="90">
        <v>0</v>
      </c>
      <c r="P33" s="41"/>
    </row>
    <row r="34" spans="1:16" ht="12.75">
      <c r="A34" s="91" t="s">
        <v>574</v>
      </c>
      <c r="B34" s="35"/>
      <c r="C34" s="35"/>
      <c r="D34" s="35"/>
      <c r="E34" s="35"/>
      <c r="F34" s="35"/>
      <c r="G34" s="92" t="s">
        <v>533</v>
      </c>
      <c r="H34" s="37"/>
      <c r="I34" s="93" t="s">
        <v>204</v>
      </c>
      <c r="J34" s="35"/>
      <c r="K34" s="92">
        <v>0</v>
      </c>
      <c r="L34" s="37"/>
      <c r="M34" s="94">
        <v>0</v>
      </c>
      <c r="N34" s="41"/>
      <c r="O34" s="94">
        <v>0</v>
      </c>
      <c r="P34" s="41"/>
    </row>
    <row r="35" spans="1:16" ht="12.75">
      <c r="A35" s="87" t="s">
        <v>575</v>
      </c>
      <c r="B35" s="35"/>
      <c r="C35" s="35"/>
      <c r="D35" s="35"/>
      <c r="E35" s="35"/>
      <c r="F35" s="35"/>
      <c r="G35" s="88">
        <v>2187733.12</v>
      </c>
      <c r="H35" s="37"/>
      <c r="I35" s="89" t="s">
        <v>576</v>
      </c>
      <c r="J35" s="35"/>
      <c r="K35" s="88">
        <f>K36+K37+K39</f>
        <v>3154296.92</v>
      </c>
      <c r="L35" s="37"/>
      <c r="M35" s="90">
        <f>K35/G35</f>
        <v>1.4418106537601807</v>
      </c>
      <c r="N35" s="41"/>
      <c r="O35" s="90">
        <f>K35/I35</f>
        <v>0.09099729211895982</v>
      </c>
      <c r="P35" s="41"/>
    </row>
    <row r="36" spans="1:16" ht="12.75">
      <c r="A36" s="91" t="s">
        <v>577</v>
      </c>
      <c r="B36" s="35"/>
      <c r="C36" s="35"/>
      <c r="D36" s="35"/>
      <c r="E36" s="35"/>
      <c r="F36" s="35"/>
      <c r="G36" s="92">
        <v>983501.49</v>
      </c>
      <c r="H36" s="37"/>
      <c r="I36" s="93" t="s">
        <v>578</v>
      </c>
      <c r="J36" s="35"/>
      <c r="K36" s="92" t="s">
        <v>579</v>
      </c>
      <c r="L36" s="37"/>
      <c r="M36" s="94">
        <f>K36/G36</f>
        <v>1.2681555063022834</v>
      </c>
      <c r="N36" s="41"/>
      <c r="O36" s="94">
        <f>K36/I36</f>
        <v>0.5572752984574801</v>
      </c>
      <c r="P36" s="41"/>
    </row>
    <row r="37" spans="1:16" ht="12.75">
      <c r="A37" s="91" t="s">
        <v>580</v>
      </c>
      <c r="B37" s="35"/>
      <c r="C37" s="35"/>
      <c r="D37" s="35"/>
      <c r="E37" s="35"/>
      <c r="F37" s="35"/>
      <c r="G37" s="92">
        <v>1016851.9</v>
      </c>
      <c r="H37" s="37"/>
      <c r="I37" s="93" t="s">
        <v>581</v>
      </c>
      <c r="J37" s="35"/>
      <c r="K37" s="92">
        <v>1621476.64</v>
      </c>
      <c r="L37" s="37"/>
      <c r="M37" s="94">
        <f>K37/G37</f>
        <v>1.5946045240216395</v>
      </c>
      <c r="N37" s="41"/>
      <c r="O37" s="94">
        <f>K37/I37</f>
        <v>0.051748411079087515</v>
      </c>
      <c r="P37" s="41"/>
    </row>
    <row r="38" spans="1:16" ht="12.75">
      <c r="A38" s="91" t="s">
        <v>582</v>
      </c>
      <c r="B38" s="35"/>
      <c r="C38" s="35"/>
      <c r="D38" s="35"/>
      <c r="E38" s="35"/>
      <c r="F38" s="35"/>
      <c r="G38" s="92">
        <v>0</v>
      </c>
      <c r="H38" s="37"/>
      <c r="I38" s="93" t="s">
        <v>199</v>
      </c>
      <c r="J38" s="35"/>
      <c r="K38" s="92">
        <v>0</v>
      </c>
      <c r="L38" s="37"/>
      <c r="M38" s="94">
        <v>0</v>
      </c>
      <c r="N38" s="41"/>
      <c r="O38" s="94">
        <v>0</v>
      </c>
      <c r="P38" s="41"/>
    </row>
    <row r="39" spans="1:16" ht="12.75">
      <c r="A39" s="91" t="s">
        <v>583</v>
      </c>
      <c r="B39" s="35"/>
      <c r="C39" s="35"/>
      <c r="D39" s="35"/>
      <c r="E39" s="35"/>
      <c r="F39" s="35"/>
      <c r="G39" s="92" t="s">
        <v>584</v>
      </c>
      <c r="H39" s="37"/>
      <c r="I39" s="93" t="s">
        <v>585</v>
      </c>
      <c r="J39" s="35"/>
      <c r="K39" s="92" t="s">
        <v>586</v>
      </c>
      <c r="L39" s="37"/>
      <c r="M39" s="94">
        <f aca="true" t="shared" si="1" ref="M39:M47">K39/G39</f>
        <v>1.5241106922290901</v>
      </c>
      <c r="N39" s="41"/>
      <c r="O39" s="94">
        <f aca="true" t="shared" si="2" ref="O39:O47">K39/I39</f>
        <v>0.36072685360616397</v>
      </c>
      <c r="P39" s="41"/>
    </row>
    <row r="40" spans="1:16" ht="12.75">
      <c r="A40" s="87" t="s">
        <v>587</v>
      </c>
      <c r="B40" s="35"/>
      <c r="C40" s="35"/>
      <c r="D40" s="35"/>
      <c r="E40" s="35"/>
      <c r="F40" s="35"/>
      <c r="G40" s="88">
        <v>4067522.68</v>
      </c>
      <c r="H40" s="37"/>
      <c r="I40" s="89" t="s">
        <v>588</v>
      </c>
      <c r="J40" s="35"/>
      <c r="K40" s="88">
        <f>K41+K42+K43</f>
        <v>8613913.06</v>
      </c>
      <c r="L40" s="37"/>
      <c r="M40" s="90">
        <f t="shared" si="1"/>
        <v>2.1177295709633266</v>
      </c>
      <c r="N40" s="41"/>
      <c r="O40" s="90">
        <f t="shared" si="2"/>
        <v>0.48072984724590756</v>
      </c>
      <c r="P40" s="41"/>
    </row>
    <row r="41" spans="1:16" ht="12.75">
      <c r="A41" s="91" t="s">
        <v>589</v>
      </c>
      <c r="B41" s="35"/>
      <c r="C41" s="35"/>
      <c r="D41" s="35"/>
      <c r="E41" s="35"/>
      <c r="F41" s="35"/>
      <c r="G41" s="92">
        <v>2817434.39</v>
      </c>
      <c r="H41" s="37"/>
      <c r="I41" s="93" t="s">
        <v>590</v>
      </c>
      <c r="J41" s="35"/>
      <c r="K41" s="92">
        <v>7259100.29</v>
      </c>
      <c r="L41" s="37"/>
      <c r="M41" s="94">
        <f t="shared" si="1"/>
        <v>2.5764931086824703</v>
      </c>
      <c r="N41" s="41"/>
      <c r="O41" s="94">
        <f t="shared" si="2"/>
        <v>0.48437010769762834</v>
      </c>
      <c r="P41" s="41"/>
    </row>
    <row r="42" spans="1:16" ht="12.75">
      <c r="A42" s="91" t="s">
        <v>591</v>
      </c>
      <c r="B42" s="35"/>
      <c r="C42" s="35"/>
      <c r="D42" s="35"/>
      <c r="E42" s="35"/>
      <c r="F42" s="35"/>
      <c r="G42" s="92">
        <v>502718.69</v>
      </c>
      <c r="H42" s="37"/>
      <c r="I42" s="93" t="s">
        <v>592</v>
      </c>
      <c r="J42" s="35"/>
      <c r="K42" s="92">
        <v>672511.17</v>
      </c>
      <c r="L42" s="37"/>
      <c r="M42" s="94">
        <f t="shared" si="1"/>
        <v>1.3377484930985957</v>
      </c>
      <c r="N42" s="41"/>
      <c r="O42" s="94">
        <f t="shared" si="2"/>
        <v>0.430620460951537</v>
      </c>
      <c r="P42" s="41"/>
    </row>
    <row r="43" spans="1:16" ht="12.75">
      <c r="A43" s="91" t="s">
        <v>593</v>
      </c>
      <c r="B43" s="35"/>
      <c r="C43" s="35"/>
      <c r="D43" s="35"/>
      <c r="E43" s="35"/>
      <c r="F43" s="35"/>
      <c r="G43" s="92" t="s">
        <v>594</v>
      </c>
      <c r="H43" s="37"/>
      <c r="I43" s="93" t="s">
        <v>595</v>
      </c>
      <c r="J43" s="35"/>
      <c r="K43" s="92" t="s">
        <v>596</v>
      </c>
      <c r="L43" s="37"/>
      <c r="M43" s="94">
        <f t="shared" si="1"/>
        <v>0.912937320436903</v>
      </c>
      <c r="N43" s="41"/>
      <c r="O43" s="94">
        <f t="shared" si="2"/>
        <v>0.4980303649635036</v>
      </c>
      <c r="P43" s="41"/>
    </row>
    <row r="44" spans="1:16" ht="12.75">
      <c r="A44" s="87" t="s">
        <v>598</v>
      </c>
      <c r="B44" s="35"/>
      <c r="C44" s="35"/>
      <c r="D44" s="35"/>
      <c r="E44" s="35"/>
      <c r="F44" s="35"/>
      <c r="G44" s="88" t="s">
        <v>599</v>
      </c>
      <c r="H44" s="37"/>
      <c r="I44" s="89" t="s">
        <v>600</v>
      </c>
      <c r="J44" s="35"/>
      <c r="K44" s="88" t="s">
        <v>601</v>
      </c>
      <c r="L44" s="37"/>
      <c r="M44" s="90">
        <f t="shared" si="1"/>
        <v>2.6398899285924537</v>
      </c>
      <c r="N44" s="41"/>
      <c r="O44" s="90">
        <f t="shared" si="2"/>
        <v>0.4224715359089519</v>
      </c>
      <c r="P44" s="41"/>
    </row>
    <row r="45" spans="1:16" ht="12.75">
      <c r="A45" s="91" t="s">
        <v>602</v>
      </c>
      <c r="B45" s="35"/>
      <c r="C45" s="35"/>
      <c r="D45" s="35"/>
      <c r="E45" s="35"/>
      <c r="F45" s="35"/>
      <c r="G45" s="92" t="s">
        <v>603</v>
      </c>
      <c r="H45" s="37"/>
      <c r="I45" s="93" t="s">
        <v>604</v>
      </c>
      <c r="J45" s="35"/>
      <c r="K45" s="92" t="s">
        <v>605</v>
      </c>
      <c r="L45" s="37"/>
      <c r="M45" s="94">
        <f t="shared" si="1"/>
        <v>18.022798307317178</v>
      </c>
      <c r="N45" s="41"/>
      <c r="O45" s="94">
        <f t="shared" si="2"/>
        <v>0.434341436526419</v>
      </c>
      <c r="P45" s="41"/>
    </row>
    <row r="46" spans="1:16" ht="12.75">
      <c r="A46" s="91" t="s">
        <v>607</v>
      </c>
      <c r="B46" s="35"/>
      <c r="C46" s="35"/>
      <c r="D46" s="35"/>
      <c r="E46" s="35"/>
      <c r="F46" s="35"/>
      <c r="G46" s="92" t="s">
        <v>608</v>
      </c>
      <c r="H46" s="37"/>
      <c r="I46" s="93" t="s">
        <v>609</v>
      </c>
      <c r="J46" s="35"/>
      <c r="K46" s="92" t="s">
        <v>610</v>
      </c>
      <c r="L46" s="37"/>
      <c r="M46" s="94">
        <f t="shared" si="1"/>
        <v>1.2266437283317586</v>
      </c>
      <c r="N46" s="41"/>
      <c r="O46" s="94">
        <f t="shared" si="2"/>
        <v>0.36560567040649533</v>
      </c>
      <c r="P46" s="41"/>
    </row>
    <row r="47" spans="1:16" ht="12.75">
      <c r="A47" s="91" t="s">
        <v>611</v>
      </c>
      <c r="B47" s="35"/>
      <c r="C47" s="35"/>
      <c r="D47" s="35"/>
      <c r="E47" s="35"/>
      <c r="F47" s="35"/>
      <c r="G47" s="92" t="s">
        <v>612</v>
      </c>
      <c r="H47" s="37"/>
      <c r="I47" s="93" t="s">
        <v>613</v>
      </c>
      <c r="J47" s="35"/>
      <c r="K47" s="92" t="s">
        <v>614</v>
      </c>
      <c r="L47" s="37"/>
      <c r="M47" s="94">
        <f t="shared" si="1"/>
        <v>1.5164291683161812</v>
      </c>
      <c r="N47" s="41"/>
      <c r="O47" s="94">
        <f t="shared" si="2"/>
        <v>0.5731929032258064</v>
      </c>
      <c r="P47" s="41"/>
    </row>
  </sheetData>
  <sheetProtection/>
  <mergeCells count="247"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7:P7"/>
    <mergeCell ref="A8:F8"/>
    <mergeCell ref="G8:H8"/>
    <mergeCell ref="I8:J8"/>
    <mergeCell ref="K8:L8"/>
    <mergeCell ref="M8:N8"/>
    <mergeCell ref="O8:P8"/>
    <mergeCell ref="A1:B1"/>
    <mergeCell ref="A2:B2"/>
    <mergeCell ref="A3:B3"/>
    <mergeCell ref="A4:B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W6" sqref="W6"/>
    </sheetView>
  </sheetViews>
  <sheetFormatPr defaultColWidth="9.140625" defaultRowHeight="12.75"/>
  <cols>
    <col min="2" max="2" width="12.8515625" style="0" customWidth="1"/>
    <col min="20" max="20" width="6.00390625" style="0" customWidth="1"/>
    <col min="22" max="22" width="6.5742187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2" ht="18">
      <c r="A5" s="79" t="s">
        <v>615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.75">
      <c r="A8" s="104" t="s">
        <v>616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04" t="s">
        <v>507</v>
      </c>
      <c r="N8" s="35"/>
      <c r="O8" s="104" t="s">
        <v>508</v>
      </c>
      <c r="P8" s="35"/>
      <c r="Q8" s="104" t="s">
        <v>509</v>
      </c>
      <c r="R8" s="35"/>
      <c r="S8" s="104" t="s">
        <v>510</v>
      </c>
      <c r="T8" s="35"/>
      <c r="U8" s="104" t="s">
        <v>511</v>
      </c>
      <c r="V8" s="35"/>
    </row>
    <row r="9" spans="1:22" ht="12.75">
      <c r="A9" s="103" t="s">
        <v>617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03" t="s">
        <v>14</v>
      </c>
      <c r="N9" s="35"/>
      <c r="O9" s="103" t="s">
        <v>15</v>
      </c>
      <c r="P9" s="35"/>
      <c r="Q9" s="103" t="s">
        <v>16</v>
      </c>
      <c r="R9" s="35"/>
      <c r="S9" s="103" t="s">
        <v>17</v>
      </c>
      <c r="T9" s="35"/>
      <c r="U9" s="103" t="s">
        <v>18</v>
      </c>
      <c r="V9" s="35"/>
    </row>
    <row r="10" spans="1:22" ht="12.75">
      <c r="A10" s="99" t="s">
        <v>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0">
        <v>0</v>
      </c>
      <c r="N10" s="39"/>
      <c r="O10" s="101" t="s">
        <v>40</v>
      </c>
      <c r="P10" s="37"/>
      <c r="Q10" s="101">
        <v>0</v>
      </c>
      <c r="R10" s="37"/>
      <c r="S10" s="102">
        <v>0</v>
      </c>
      <c r="T10" s="41"/>
      <c r="U10" s="102">
        <v>0</v>
      </c>
      <c r="V10" s="41"/>
    </row>
    <row r="11" spans="1:22" ht="12.75">
      <c r="A11" s="99" t="s">
        <v>618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00">
        <v>0</v>
      </c>
      <c r="N11" s="39"/>
      <c r="O11" s="101" t="s">
        <v>40</v>
      </c>
      <c r="P11" s="37"/>
      <c r="Q11" s="101">
        <v>0</v>
      </c>
      <c r="R11" s="37"/>
      <c r="S11" s="102">
        <v>0</v>
      </c>
      <c r="T11" s="41"/>
      <c r="U11" s="102">
        <v>0</v>
      </c>
      <c r="V11" s="41"/>
    </row>
    <row r="12" spans="1:22" ht="12.75">
      <c r="A12" s="99" t="s">
        <v>619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00">
        <v>0</v>
      </c>
      <c r="N12" s="39"/>
      <c r="O12" s="101" t="s">
        <v>40</v>
      </c>
      <c r="P12" s="37"/>
      <c r="Q12" s="101">
        <v>0</v>
      </c>
      <c r="R12" s="37"/>
      <c r="S12" s="102">
        <v>0</v>
      </c>
      <c r="T12" s="41"/>
      <c r="U12" s="102">
        <v>0</v>
      </c>
      <c r="V12" s="41"/>
    </row>
    <row r="13" spans="1:22" ht="12.75">
      <c r="A13" s="99" t="s">
        <v>42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0" t="s">
        <v>43</v>
      </c>
      <c r="N13" s="39"/>
      <c r="O13" s="101" t="s">
        <v>44</v>
      </c>
      <c r="P13" s="37"/>
      <c r="Q13" s="101" t="s">
        <v>43</v>
      </c>
      <c r="R13" s="37"/>
      <c r="S13" s="102" t="s">
        <v>45</v>
      </c>
      <c r="T13" s="41"/>
      <c r="U13" s="102">
        <f>Q13/O13</f>
        <v>0.49723552109227176</v>
      </c>
      <c r="V13" s="41"/>
    </row>
    <row r="14" spans="1:22" ht="12.75">
      <c r="A14" s="99" t="s">
        <v>620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00" t="s">
        <v>43</v>
      </c>
      <c r="N14" s="39"/>
      <c r="O14" s="101" t="s">
        <v>44</v>
      </c>
      <c r="P14" s="37"/>
      <c r="Q14" s="101" t="s">
        <v>43</v>
      </c>
      <c r="R14" s="37"/>
      <c r="S14" s="102" t="s">
        <v>45</v>
      </c>
      <c r="T14" s="41"/>
      <c r="U14" s="102" t="s">
        <v>46</v>
      </c>
      <c r="V14" s="41"/>
    </row>
    <row r="15" spans="1:22" ht="12.75">
      <c r="A15" s="99" t="s">
        <v>627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00" t="s">
        <v>43</v>
      </c>
      <c r="N15" s="39"/>
      <c r="O15" s="101" t="s">
        <v>621</v>
      </c>
      <c r="P15" s="37"/>
      <c r="Q15" s="101" t="s">
        <v>43</v>
      </c>
      <c r="R15" s="37"/>
      <c r="S15" s="102" t="s">
        <v>45</v>
      </c>
      <c r="T15" s="41"/>
      <c r="U15" s="102" t="s">
        <v>622</v>
      </c>
      <c r="V15" s="41"/>
    </row>
    <row r="16" spans="1:22" ht="12.75">
      <c r="A16" s="35" t="s">
        <v>623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 t="s">
        <v>43</v>
      </c>
      <c r="N16" s="39"/>
      <c r="O16" s="49" t="s">
        <v>1</v>
      </c>
      <c r="P16" s="37"/>
      <c r="Q16" s="49" t="s">
        <v>43</v>
      </c>
      <c r="R16" s="37"/>
      <c r="S16" s="53" t="s">
        <v>45</v>
      </c>
      <c r="T16" s="41"/>
      <c r="U16" s="53">
        <v>0</v>
      </c>
      <c r="V16" s="41"/>
    </row>
    <row r="17" spans="1:22" ht="12.75">
      <c r="A17" s="99" t="s">
        <v>624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00">
        <v>0</v>
      </c>
      <c r="N17" s="39"/>
      <c r="O17" s="101" t="s">
        <v>625</v>
      </c>
      <c r="P17" s="37"/>
      <c r="Q17" s="101">
        <v>960</v>
      </c>
      <c r="R17" s="37"/>
      <c r="S17" s="102">
        <v>0</v>
      </c>
      <c r="T17" s="41"/>
      <c r="U17" s="102">
        <f>Q17/O17</f>
        <v>0.1875</v>
      </c>
      <c r="V17" s="41"/>
    </row>
    <row r="18" spans="1:22" ht="12.75">
      <c r="A18" s="10" t="s">
        <v>1833</v>
      </c>
      <c r="M18" s="17"/>
      <c r="N18" s="13">
        <v>0</v>
      </c>
      <c r="O18" s="18"/>
      <c r="P18" s="4"/>
      <c r="Q18" s="18"/>
      <c r="R18" s="4">
        <v>960</v>
      </c>
      <c r="S18" s="19"/>
      <c r="T18" s="12">
        <v>0</v>
      </c>
      <c r="U18" s="19"/>
      <c r="V18" s="12">
        <v>0</v>
      </c>
    </row>
    <row r="19" spans="1:22" ht="12.75">
      <c r="A19" s="95" t="s">
        <v>626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96" t="s">
        <v>48</v>
      </c>
      <c r="N19" s="35"/>
      <c r="O19" s="96" t="s">
        <v>49</v>
      </c>
      <c r="P19" s="35"/>
      <c r="Q19" s="97">
        <v>-537039.56</v>
      </c>
      <c r="R19" s="35"/>
      <c r="S19" s="98">
        <f>Q19/M19</f>
        <v>1.0017907789657192</v>
      </c>
      <c r="T19" s="41"/>
      <c r="U19" s="98">
        <f>Q19/O19</f>
        <v>-0.02229316044745761</v>
      </c>
      <c r="V19" s="41"/>
    </row>
  </sheetData>
  <sheetProtection/>
  <mergeCells count="73">
    <mergeCell ref="A1:B1"/>
    <mergeCell ref="A2:B2"/>
    <mergeCell ref="A3:B3"/>
    <mergeCell ref="A4:B4"/>
    <mergeCell ref="A5:V5"/>
    <mergeCell ref="A6:V6"/>
    <mergeCell ref="A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9:L19"/>
    <mergeCell ref="M19:N19"/>
    <mergeCell ref="O19:P19"/>
    <mergeCell ref="Q19:R19"/>
    <mergeCell ref="S19:T19"/>
    <mergeCell ref="U19:V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V26" sqref="V26"/>
    </sheetView>
  </sheetViews>
  <sheetFormatPr defaultColWidth="9.140625" defaultRowHeight="12.75"/>
  <cols>
    <col min="2" max="2" width="12.8515625" style="0" customWidth="1"/>
    <col min="14" max="14" width="10.7109375" style="0" bestFit="1" customWidth="1"/>
    <col min="18" max="18" width="10.7109375" style="0" bestFit="1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2" ht="18">
      <c r="A5" s="79" t="s">
        <v>640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.75">
      <c r="A8" s="104" t="s">
        <v>616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1" t="s">
        <v>8</v>
      </c>
      <c r="N8" s="35"/>
      <c r="O8" s="61" t="s">
        <v>9</v>
      </c>
      <c r="P8" s="35"/>
      <c r="Q8" s="61" t="s">
        <v>10</v>
      </c>
      <c r="R8" s="35"/>
      <c r="S8" s="107" t="s">
        <v>510</v>
      </c>
      <c r="T8" s="41"/>
      <c r="U8" s="107" t="s">
        <v>511</v>
      </c>
      <c r="V8" s="41"/>
    </row>
    <row r="9" spans="1:22" ht="12.75">
      <c r="A9" s="103" t="s">
        <v>617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03" t="s">
        <v>14</v>
      </c>
      <c r="N9" s="35"/>
      <c r="O9" s="103" t="s">
        <v>15</v>
      </c>
      <c r="P9" s="35"/>
      <c r="Q9" s="103" t="s">
        <v>16</v>
      </c>
      <c r="R9" s="35"/>
      <c r="S9" s="106" t="s">
        <v>17</v>
      </c>
      <c r="T9" s="41"/>
      <c r="U9" s="106" t="s">
        <v>18</v>
      </c>
      <c r="V9" s="41"/>
    </row>
    <row r="10" spans="1:22" ht="12.75">
      <c r="A10" s="99" t="s">
        <v>38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0">
        <v>0</v>
      </c>
      <c r="N10" s="39"/>
      <c r="O10" s="100" t="s">
        <v>40</v>
      </c>
      <c r="P10" s="39"/>
      <c r="Q10" s="100">
        <v>0</v>
      </c>
      <c r="R10" s="39"/>
      <c r="S10" s="102">
        <v>0</v>
      </c>
      <c r="T10" s="41"/>
      <c r="U10" s="102">
        <v>0</v>
      </c>
      <c r="V10" s="41"/>
    </row>
    <row r="11" spans="1:22" ht="12.75">
      <c r="A11" s="99" t="s">
        <v>618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00">
        <v>0</v>
      </c>
      <c r="N11" s="39"/>
      <c r="O11" s="100" t="s">
        <v>40</v>
      </c>
      <c r="P11" s="39"/>
      <c r="Q11" s="100">
        <v>0</v>
      </c>
      <c r="R11" s="39"/>
      <c r="S11" s="102">
        <v>0</v>
      </c>
      <c r="T11" s="41"/>
      <c r="U11" s="102">
        <v>0</v>
      </c>
      <c r="V11" s="41"/>
    </row>
    <row r="12" spans="1:22" ht="12.75">
      <c r="A12" s="99" t="s">
        <v>619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00">
        <v>0</v>
      </c>
      <c r="N12" s="39"/>
      <c r="O12" s="100" t="s">
        <v>40</v>
      </c>
      <c r="P12" s="39"/>
      <c r="Q12" s="100">
        <v>0</v>
      </c>
      <c r="R12" s="39"/>
      <c r="S12" s="102">
        <v>0</v>
      </c>
      <c r="T12" s="41"/>
      <c r="U12" s="102">
        <v>0</v>
      </c>
      <c r="V12" s="41"/>
    </row>
    <row r="13" spans="1:22" ht="12.75">
      <c r="A13" s="99" t="s">
        <v>42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0" t="s">
        <v>43</v>
      </c>
      <c r="N13" s="39"/>
      <c r="O13" s="100" t="s">
        <v>44</v>
      </c>
      <c r="P13" s="39"/>
      <c r="Q13" s="100" t="s">
        <v>43</v>
      </c>
      <c r="R13" s="39"/>
      <c r="S13" s="102" t="s">
        <v>45</v>
      </c>
      <c r="T13" s="41"/>
      <c r="U13" s="102" t="s">
        <v>46</v>
      </c>
      <c r="V13" s="41"/>
    </row>
    <row r="14" spans="1:22" ht="12.75">
      <c r="A14" s="99" t="s">
        <v>620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00" t="s">
        <v>43</v>
      </c>
      <c r="N14" s="39"/>
      <c r="O14" s="100" t="s">
        <v>44</v>
      </c>
      <c r="P14" s="39"/>
      <c r="Q14" s="100" t="s">
        <v>43</v>
      </c>
      <c r="R14" s="39"/>
      <c r="S14" s="102" t="s">
        <v>45</v>
      </c>
      <c r="T14" s="41"/>
      <c r="U14" s="102" t="s">
        <v>46</v>
      </c>
      <c r="V14" s="41"/>
    </row>
    <row r="15" spans="1:22" ht="12.75">
      <c r="A15" s="99" t="s">
        <v>627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00" t="s">
        <v>43</v>
      </c>
      <c r="N15" s="39"/>
      <c r="O15" s="100" t="s">
        <v>621</v>
      </c>
      <c r="P15" s="39"/>
      <c r="Q15" s="100" t="s">
        <v>43</v>
      </c>
      <c r="R15" s="39"/>
      <c r="S15" s="102" t="s">
        <v>45</v>
      </c>
      <c r="T15" s="41"/>
      <c r="U15" s="102" t="s">
        <v>622</v>
      </c>
      <c r="V15" s="41"/>
    </row>
    <row r="16" spans="1:22" ht="12.75">
      <c r="A16" s="35" t="s">
        <v>623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9" t="s">
        <v>43</v>
      </c>
      <c r="N16" s="37"/>
      <c r="O16" s="60" t="s">
        <v>1</v>
      </c>
      <c r="P16" s="39"/>
      <c r="Q16" s="60" t="s">
        <v>43</v>
      </c>
      <c r="R16" s="39"/>
      <c r="S16" s="53" t="s">
        <v>45</v>
      </c>
      <c r="T16" s="41"/>
      <c r="U16" s="53"/>
      <c r="V16" s="41"/>
    </row>
    <row r="17" spans="1:22" s="6" customFormat="1" ht="12.75">
      <c r="A17" s="6" t="s">
        <v>641</v>
      </c>
      <c r="M17" s="24"/>
      <c r="N17" s="7">
        <v>536079.56</v>
      </c>
      <c r="O17" s="21"/>
      <c r="P17" s="22"/>
      <c r="Q17" s="21"/>
      <c r="R17" s="7">
        <v>536079.56</v>
      </c>
      <c r="S17" s="23"/>
      <c r="T17" s="20">
        <v>1</v>
      </c>
      <c r="U17" s="23"/>
      <c r="V17" s="20"/>
    </row>
    <row r="18" spans="1:22" ht="12.75">
      <c r="A18" s="99" t="s">
        <v>624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01">
        <v>0</v>
      </c>
      <c r="N18" s="37"/>
      <c r="O18" s="100" t="s">
        <v>625</v>
      </c>
      <c r="P18" s="39"/>
      <c r="Q18" s="100">
        <v>960</v>
      </c>
      <c r="R18" s="39"/>
      <c r="S18" s="102">
        <v>0</v>
      </c>
      <c r="T18" s="41"/>
      <c r="U18" s="102">
        <f>Q18/O18</f>
        <v>0.1875</v>
      </c>
      <c r="V18" s="41"/>
    </row>
    <row r="19" spans="1:22" ht="12.75">
      <c r="A19" s="10" t="s">
        <v>1834</v>
      </c>
      <c r="M19" s="18"/>
      <c r="N19" s="4">
        <v>0</v>
      </c>
      <c r="O19" s="17"/>
      <c r="P19" s="13"/>
      <c r="Q19" s="17"/>
      <c r="R19" s="13">
        <v>960</v>
      </c>
      <c r="S19" s="19"/>
      <c r="T19" s="12">
        <v>0</v>
      </c>
      <c r="U19" s="19"/>
      <c r="V19" s="12"/>
    </row>
    <row r="20" spans="1:22" ht="12.75">
      <c r="A20" s="6" t="s">
        <v>1835</v>
      </c>
      <c r="M20" s="18"/>
      <c r="N20" s="4">
        <v>0</v>
      </c>
      <c r="O20" s="17"/>
      <c r="P20" s="13"/>
      <c r="Q20" s="17"/>
      <c r="R20" s="13">
        <v>960</v>
      </c>
      <c r="S20" s="19"/>
      <c r="T20" s="12">
        <v>0</v>
      </c>
      <c r="U20" s="19"/>
      <c r="V20" s="12"/>
    </row>
    <row r="21" spans="1:22" ht="12.75">
      <c r="A21" s="95" t="s">
        <v>626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05" t="s">
        <v>48</v>
      </c>
      <c r="N21" s="39"/>
      <c r="O21" s="105" t="s">
        <v>49</v>
      </c>
      <c r="P21" s="39"/>
      <c r="Q21" s="97">
        <v>-537039.56</v>
      </c>
      <c r="R21" s="37"/>
      <c r="S21" s="98">
        <f>Q21/M21</f>
        <v>1.0017907789657192</v>
      </c>
      <c r="T21" s="41"/>
      <c r="U21" s="98">
        <f>Q21/O21</f>
        <v>-0.02229316044745761</v>
      </c>
      <c r="V21" s="41"/>
    </row>
  </sheetData>
  <sheetProtection/>
  <mergeCells count="73">
    <mergeCell ref="A5:V5"/>
    <mergeCell ref="A8:L8"/>
    <mergeCell ref="M8:N8"/>
    <mergeCell ref="O8:P8"/>
    <mergeCell ref="Q8:R8"/>
    <mergeCell ref="S8:T8"/>
    <mergeCell ref="U8:V8"/>
    <mergeCell ref="A6:V6"/>
    <mergeCell ref="A7:V7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S14:T14"/>
    <mergeCell ref="U14:V14"/>
    <mergeCell ref="A13:L13"/>
    <mergeCell ref="M13:N13"/>
    <mergeCell ref="O13:P13"/>
    <mergeCell ref="Q13:R13"/>
    <mergeCell ref="S13:T13"/>
    <mergeCell ref="U13:V13"/>
    <mergeCell ref="O14:P14"/>
    <mergeCell ref="Q14:R14"/>
    <mergeCell ref="A1:B1"/>
    <mergeCell ref="A2:B2"/>
    <mergeCell ref="A3:B3"/>
    <mergeCell ref="A4:B4"/>
    <mergeCell ref="A14:L14"/>
    <mergeCell ref="M14:N14"/>
    <mergeCell ref="A12:L12"/>
    <mergeCell ref="M12:N12"/>
    <mergeCell ref="A10:L10"/>
    <mergeCell ref="M10:N10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8:L18"/>
    <mergeCell ref="M18:N18"/>
    <mergeCell ref="O18:P18"/>
    <mergeCell ref="Q18:R18"/>
    <mergeCell ref="S18:T18"/>
    <mergeCell ref="U18:V18"/>
    <mergeCell ref="A21:L21"/>
    <mergeCell ref="M21:N21"/>
    <mergeCell ref="O21:P21"/>
    <mergeCell ref="Q21:R21"/>
    <mergeCell ref="S21:T21"/>
    <mergeCell ref="U21:V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U20" sqref="U20"/>
    </sheetView>
  </sheetViews>
  <sheetFormatPr defaultColWidth="9.140625" defaultRowHeight="12.75"/>
  <cols>
    <col min="2" max="2" width="14.8515625" style="0" customWidth="1"/>
    <col min="18" max="19" width="7.281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2" ht="18">
      <c r="A5" s="79" t="s">
        <v>628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5"/>
    </row>
    <row r="6" spans="1:21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2" ht="12.75">
      <c r="A8" s="104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04" t="s">
        <v>8</v>
      </c>
      <c r="N8" s="35"/>
      <c r="O8" s="104" t="s">
        <v>9</v>
      </c>
      <c r="P8" s="35"/>
      <c r="Q8" s="104" t="s">
        <v>10</v>
      </c>
      <c r="R8" s="35"/>
      <c r="S8" s="104" t="s">
        <v>11</v>
      </c>
      <c r="T8" s="35"/>
      <c r="U8" s="104" t="s">
        <v>12</v>
      </c>
      <c r="V8" s="35"/>
    </row>
    <row r="9" spans="1:22" ht="12.75">
      <c r="A9" s="104" t="s">
        <v>617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04" t="s">
        <v>14</v>
      </c>
      <c r="N9" s="35"/>
      <c r="O9" s="104" t="s">
        <v>15</v>
      </c>
      <c r="P9" s="35"/>
      <c r="Q9" s="104" t="s">
        <v>16</v>
      </c>
      <c r="R9" s="35"/>
      <c r="S9" s="104" t="s">
        <v>17</v>
      </c>
      <c r="T9" s="35"/>
      <c r="U9" s="104" t="s">
        <v>18</v>
      </c>
      <c r="V9" s="35"/>
    </row>
    <row r="10" spans="1:22" ht="12.75">
      <c r="A10" s="95" t="s">
        <v>629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5">
        <v>0</v>
      </c>
      <c r="N10" s="39"/>
      <c r="O10" s="105" t="s">
        <v>40</v>
      </c>
      <c r="P10" s="39"/>
      <c r="Q10" s="105">
        <v>0</v>
      </c>
      <c r="R10" s="39"/>
      <c r="S10" s="98">
        <v>0</v>
      </c>
      <c r="T10" s="41"/>
      <c r="U10" s="98">
        <v>0</v>
      </c>
      <c r="V10" s="41"/>
    </row>
    <row r="11" spans="1:22" ht="12.75">
      <c r="A11" s="108" t="s">
        <v>630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09">
        <v>0</v>
      </c>
      <c r="N11" s="39"/>
      <c r="O11" s="109" t="s">
        <v>40</v>
      </c>
      <c r="P11" s="39"/>
      <c r="Q11" s="109">
        <v>0</v>
      </c>
      <c r="R11" s="39"/>
      <c r="S11" s="110">
        <v>0</v>
      </c>
      <c r="T11" s="41"/>
      <c r="U11" s="110">
        <v>0</v>
      </c>
      <c r="V11" s="41"/>
    </row>
    <row r="12" spans="1:22" ht="12.75">
      <c r="A12" s="111" t="s">
        <v>631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12">
        <v>0</v>
      </c>
      <c r="N12" s="39"/>
      <c r="O12" s="112" t="s">
        <v>632</v>
      </c>
      <c r="P12" s="39"/>
      <c r="Q12" s="112">
        <v>0</v>
      </c>
      <c r="R12" s="39"/>
      <c r="S12" s="113">
        <v>0</v>
      </c>
      <c r="T12" s="41"/>
      <c r="U12" s="113">
        <v>0</v>
      </c>
      <c r="V12" s="41"/>
    </row>
    <row r="13" spans="1:22" ht="12.75">
      <c r="A13" s="111" t="s">
        <v>633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12">
        <v>0</v>
      </c>
      <c r="N13" s="39"/>
      <c r="O13" s="112" t="s">
        <v>634</v>
      </c>
      <c r="P13" s="39"/>
      <c r="Q13" s="112">
        <v>0</v>
      </c>
      <c r="R13" s="39"/>
      <c r="S13" s="113">
        <v>0</v>
      </c>
      <c r="T13" s="41"/>
      <c r="U13" s="113">
        <v>0</v>
      </c>
      <c r="V13" s="41"/>
    </row>
    <row r="14" spans="1:22" ht="12.75">
      <c r="A14" s="95" t="s">
        <v>635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05" t="s">
        <v>43</v>
      </c>
      <c r="N14" s="39"/>
      <c r="O14" s="105" t="s">
        <v>44</v>
      </c>
      <c r="P14" s="39"/>
      <c r="Q14" s="105" t="s">
        <v>43</v>
      </c>
      <c r="R14" s="39"/>
      <c r="S14" s="98" t="s">
        <v>45</v>
      </c>
      <c r="T14" s="41"/>
      <c r="U14" s="98" t="s">
        <v>46</v>
      </c>
      <c r="V14" s="41"/>
    </row>
    <row r="15" spans="1:22" ht="12.75">
      <c r="A15" s="108" t="s">
        <v>636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09" t="s">
        <v>43</v>
      </c>
      <c r="N15" s="39"/>
      <c r="O15" s="109" t="s">
        <v>621</v>
      </c>
      <c r="P15" s="39"/>
      <c r="Q15" s="109" t="s">
        <v>43</v>
      </c>
      <c r="R15" s="39"/>
      <c r="S15" s="110" t="s">
        <v>45</v>
      </c>
      <c r="T15" s="41"/>
      <c r="U15" s="110" t="s">
        <v>622</v>
      </c>
      <c r="V15" s="41"/>
    </row>
    <row r="16" spans="1:22" ht="12.75">
      <c r="A16" s="111" t="s">
        <v>637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12" t="s">
        <v>43</v>
      </c>
      <c r="N16" s="39"/>
      <c r="O16" s="112" t="s">
        <v>621</v>
      </c>
      <c r="P16" s="39"/>
      <c r="Q16" s="112" t="s">
        <v>43</v>
      </c>
      <c r="R16" s="39"/>
      <c r="S16" s="113" t="s">
        <v>45</v>
      </c>
      <c r="T16" s="41"/>
      <c r="U16" s="113" t="s">
        <v>622</v>
      </c>
      <c r="V16" s="41"/>
    </row>
    <row r="17" spans="1:22" ht="12.75">
      <c r="A17" s="108" t="s">
        <v>638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09">
        <v>0</v>
      </c>
      <c r="N17" s="39"/>
      <c r="O17" s="109" t="s">
        <v>625</v>
      </c>
      <c r="P17" s="39"/>
      <c r="Q17" s="109">
        <v>960</v>
      </c>
      <c r="R17" s="39"/>
      <c r="S17" s="110">
        <v>0</v>
      </c>
      <c r="T17" s="41"/>
      <c r="U17" s="110">
        <f>Q17/O17</f>
        <v>0.1875</v>
      </c>
      <c r="V17" s="41"/>
    </row>
    <row r="18" spans="1:22" ht="12.75">
      <c r="A18" s="111" t="s">
        <v>639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12">
        <v>0</v>
      </c>
      <c r="N18" s="39"/>
      <c r="O18" s="112" t="s">
        <v>625</v>
      </c>
      <c r="P18" s="39"/>
      <c r="Q18" s="112">
        <v>960</v>
      </c>
      <c r="R18" s="39"/>
      <c r="S18" s="113">
        <v>0</v>
      </c>
      <c r="T18" s="41"/>
      <c r="U18" s="113">
        <f>Q18/O18</f>
        <v>0.1875</v>
      </c>
      <c r="V18" s="41"/>
    </row>
    <row r="19" spans="1:22" ht="12.75">
      <c r="A19" s="95" t="s">
        <v>626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5" t="s">
        <v>48</v>
      </c>
      <c r="N19" s="39"/>
      <c r="O19" s="105" t="s">
        <v>49</v>
      </c>
      <c r="P19" s="39"/>
      <c r="Q19" s="97">
        <v>-537039.56</v>
      </c>
      <c r="R19" s="37"/>
      <c r="S19" s="98">
        <f>Q19/M19</f>
        <v>1.0017907789657192</v>
      </c>
      <c r="T19" s="41"/>
      <c r="U19" s="98">
        <f>Q19/O19</f>
        <v>-0.02229316044745761</v>
      </c>
      <c r="V19" s="41"/>
    </row>
  </sheetData>
  <sheetProtection/>
  <mergeCells count="79"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A19" sqref="A19:C19"/>
    </sheetView>
  </sheetViews>
  <sheetFormatPr defaultColWidth="9.140625" defaultRowHeight="12.75"/>
  <cols>
    <col min="2" max="2" width="13.421875" style="0" customWidth="1"/>
    <col min="17" max="17" width="11.28125" style="0" customWidth="1"/>
    <col min="19" max="19" width="10.8515625" style="0" customWidth="1"/>
    <col min="21" max="21" width="3.003906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21" ht="18">
      <c r="A5" s="79" t="s">
        <v>642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2.75">
      <c r="A8" s="81" t="s">
        <v>643</v>
      </c>
      <c r="B8" s="35"/>
      <c r="C8" s="35"/>
      <c r="D8" s="35"/>
      <c r="E8" s="35"/>
      <c r="F8" s="81" t="s">
        <v>644</v>
      </c>
      <c r="G8" s="35"/>
      <c r="H8" s="35"/>
      <c r="I8" s="35"/>
      <c r="J8" s="35"/>
      <c r="K8" s="35"/>
      <c r="L8" s="35"/>
      <c r="M8" s="35"/>
      <c r="N8" s="35"/>
      <c r="O8" s="35"/>
      <c r="P8" s="82" t="s">
        <v>9</v>
      </c>
      <c r="Q8" s="35"/>
      <c r="R8" s="82" t="s">
        <v>10</v>
      </c>
      <c r="S8" s="35"/>
      <c r="T8" s="81" t="s">
        <v>645</v>
      </c>
      <c r="U8" s="35"/>
    </row>
    <row r="9" spans="1:21" ht="12.75">
      <c r="A9" s="81" t="s">
        <v>1</v>
      </c>
      <c r="B9" s="35"/>
      <c r="C9" s="35"/>
      <c r="D9" s="35"/>
      <c r="E9" s="35"/>
      <c r="F9" s="81" t="s">
        <v>1</v>
      </c>
      <c r="G9" s="35"/>
      <c r="H9" s="35"/>
      <c r="I9" s="35"/>
      <c r="J9" s="35"/>
      <c r="K9" s="35"/>
      <c r="L9" s="35"/>
      <c r="M9" s="35"/>
      <c r="N9" s="35"/>
      <c r="O9" s="35"/>
      <c r="P9" s="81" t="s">
        <v>14</v>
      </c>
      <c r="Q9" s="35"/>
      <c r="R9" s="81" t="s">
        <v>15</v>
      </c>
      <c r="S9" s="35"/>
      <c r="T9" s="81" t="s">
        <v>16</v>
      </c>
      <c r="U9" s="35"/>
    </row>
    <row r="10" spans="1:21" ht="12.75">
      <c r="A10" s="114" t="s">
        <v>1</v>
      </c>
      <c r="B10" s="35"/>
      <c r="C10" s="35"/>
      <c r="D10" s="35"/>
      <c r="E10" s="35"/>
      <c r="F10" s="115" t="s">
        <v>690</v>
      </c>
      <c r="G10" s="35"/>
      <c r="H10" s="35"/>
      <c r="I10" s="35"/>
      <c r="J10" s="35"/>
      <c r="K10" s="35"/>
      <c r="L10" s="35"/>
      <c r="M10" s="35"/>
      <c r="N10" s="35"/>
      <c r="O10" s="35"/>
      <c r="P10" s="85" t="s">
        <v>646</v>
      </c>
      <c r="Q10" s="35"/>
      <c r="R10" s="84">
        <v>36710592.07</v>
      </c>
      <c r="S10" s="37"/>
      <c r="T10" s="86">
        <f aca="true" t="shared" si="0" ref="T10:T21">R10/P10</f>
        <v>0.29768966034741423</v>
      </c>
      <c r="U10" s="41"/>
    </row>
    <row r="11" spans="1:21" ht="17.25" customHeight="1">
      <c r="A11" s="116" t="s">
        <v>647</v>
      </c>
      <c r="B11" s="35"/>
      <c r="C11" s="35"/>
      <c r="D11" s="116" t="s">
        <v>648</v>
      </c>
      <c r="E11" s="35"/>
      <c r="F11" s="117" t="s">
        <v>649</v>
      </c>
      <c r="G11" s="35"/>
      <c r="H11" s="35"/>
      <c r="I11" s="35"/>
      <c r="J11" s="35"/>
      <c r="K11" s="35"/>
      <c r="L11" s="35"/>
      <c r="M11" s="35"/>
      <c r="N11" s="35"/>
      <c r="O11" s="35"/>
      <c r="P11" s="118" t="s">
        <v>650</v>
      </c>
      <c r="Q11" s="35"/>
      <c r="R11" s="119">
        <v>12863370.6</v>
      </c>
      <c r="S11" s="37"/>
      <c r="T11" s="120">
        <f t="shared" si="0"/>
        <v>0.41781479381646724</v>
      </c>
      <c r="U11" s="41"/>
    </row>
    <row r="12" spans="1:21" ht="17.25" customHeight="1">
      <c r="A12" s="121" t="s">
        <v>651</v>
      </c>
      <c r="B12" s="35"/>
      <c r="C12" s="35"/>
      <c r="D12" s="121" t="s">
        <v>652</v>
      </c>
      <c r="E12" s="35"/>
      <c r="F12" s="122" t="s">
        <v>649</v>
      </c>
      <c r="G12" s="35"/>
      <c r="H12" s="35"/>
      <c r="I12" s="35"/>
      <c r="J12" s="35"/>
      <c r="K12" s="35"/>
      <c r="L12" s="35"/>
      <c r="M12" s="35"/>
      <c r="N12" s="35"/>
      <c r="O12" s="35"/>
      <c r="P12" s="123" t="s">
        <v>653</v>
      </c>
      <c r="Q12" s="35"/>
      <c r="R12" s="124">
        <v>8075292.08</v>
      </c>
      <c r="S12" s="37"/>
      <c r="T12" s="125">
        <f t="shared" si="0"/>
        <v>0.46215386242494777</v>
      </c>
      <c r="U12" s="41"/>
    </row>
    <row r="13" spans="1:21" ht="17.25" customHeight="1">
      <c r="A13" s="121" t="s">
        <v>651</v>
      </c>
      <c r="B13" s="35"/>
      <c r="C13" s="35"/>
      <c r="D13" s="121" t="s">
        <v>654</v>
      </c>
      <c r="E13" s="35"/>
      <c r="F13" s="122" t="s">
        <v>655</v>
      </c>
      <c r="G13" s="35"/>
      <c r="H13" s="35"/>
      <c r="I13" s="35"/>
      <c r="J13" s="35"/>
      <c r="K13" s="35"/>
      <c r="L13" s="35"/>
      <c r="M13" s="35"/>
      <c r="N13" s="35"/>
      <c r="O13" s="35"/>
      <c r="P13" s="123" t="s">
        <v>656</v>
      </c>
      <c r="Q13" s="35"/>
      <c r="R13" s="124">
        <v>1005611.94</v>
      </c>
      <c r="S13" s="37"/>
      <c r="T13" s="125">
        <f t="shared" si="0"/>
        <v>0.47829820892384656</v>
      </c>
      <c r="U13" s="41"/>
    </row>
    <row r="14" spans="1:21" ht="17.25" customHeight="1">
      <c r="A14" s="121" t="s">
        <v>651</v>
      </c>
      <c r="B14" s="35"/>
      <c r="C14" s="35"/>
      <c r="D14" s="121" t="s">
        <v>657</v>
      </c>
      <c r="E14" s="35"/>
      <c r="F14" s="122" t="s">
        <v>658</v>
      </c>
      <c r="G14" s="35"/>
      <c r="H14" s="35"/>
      <c r="I14" s="35"/>
      <c r="J14" s="35"/>
      <c r="K14" s="35"/>
      <c r="L14" s="35"/>
      <c r="M14" s="35"/>
      <c r="N14" s="35"/>
      <c r="O14" s="35"/>
      <c r="P14" s="123" t="s">
        <v>659</v>
      </c>
      <c r="Q14" s="35"/>
      <c r="R14" s="124">
        <v>627956.07</v>
      </c>
      <c r="S14" s="37"/>
      <c r="T14" s="125">
        <f t="shared" si="0"/>
        <v>0.3842949866191119</v>
      </c>
      <c r="U14" s="41"/>
    </row>
    <row r="15" spans="1:21" ht="17.25" customHeight="1">
      <c r="A15" s="121" t="s">
        <v>651</v>
      </c>
      <c r="B15" s="35"/>
      <c r="C15" s="35"/>
      <c r="D15" s="121" t="s">
        <v>660</v>
      </c>
      <c r="E15" s="35"/>
      <c r="F15" s="122" t="s">
        <v>661</v>
      </c>
      <c r="G15" s="35"/>
      <c r="H15" s="35"/>
      <c r="I15" s="35"/>
      <c r="J15" s="35"/>
      <c r="K15" s="35"/>
      <c r="L15" s="35"/>
      <c r="M15" s="35"/>
      <c r="N15" s="35"/>
      <c r="O15" s="35"/>
      <c r="P15" s="123" t="s">
        <v>662</v>
      </c>
      <c r="Q15" s="35"/>
      <c r="R15" s="124">
        <v>3133553.59</v>
      </c>
      <c r="S15" s="37"/>
      <c r="T15" s="125">
        <f t="shared" si="0"/>
        <v>0.3319420912640289</v>
      </c>
      <c r="U15" s="41"/>
    </row>
    <row r="16" spans="1:21" ht="18" customHeight="1">
      <c r="A16" s="121" t="s">
        <v>651</v>
      </c>
      <c r="B16" s="35"/>
      <c r="C16" s="35"/>
      <c r="D16" s="121" t="s">
        <v>664</v>
      </c>
      <c r="E16" s="35"/>
      <c r="F16" s="122" t="s">
        <v>665</v>
      </c>
      <c r="G16" s="35"/>
      <c r="H16" s="35"/>
      <c r="I16" s="35"/>
      <c r="J16" s="35"/>
      <c r="K16" s="35"/>
      <c r="L16" s="35"/>
      <c r="M16" s="35"/>
      <c r="N16" s="35"/>
      <c r="O16" s="35"/>
      <c r="P16" s="123" t="s">
        <v>666</v>
      </c>
      <c r="Q16" s="35"/>
      <c r="R16" s="124" t="s">
        <v>667</v>
      </c>
      <c r="S16" s="37"/>
      <c r="T16" s="125">
        <f t="shared" si="0"/>
        <v>0.15241396363636361</v>
      </c>
      <c r="U16" s="41"/>
    </row>
    <row r="17" spans="1:21" ht="18.75" customHeight="1">
      <c r="A17" s="116" t="s">
        <v>647</v>
      </c>
      <c r="B17" s="35"/>
      <c r="C17" s="35"/>
      <c r="D17" s="116" t="s">
        <v>669</v>
      </c>
      <c r="E17" s="35"/>
      <c r="F17" s="117" t="s">
        <v>670</v>
      </c>
      <c r="G17" s="35"/>
      <c r="H17" s="35"/>
      <c r="I17" s="35"/>
      <c r="J17" s="35"/>
      <c r="K17" s="35"/>
      <c r="L17" s="35"/>
      <c r="M17" s="35"/>
      <c r="N17" s="35"/>
      <c r="O17" s="35"/>
      <c r="P17" s="118" t="s">
        <v>671</v>
      </c>
      <c r="Q17" s="35"/>
      <c r="R17" s="119" t="s">
        <v>672</v>
      </c>
      <c r="S17" s="37"/>
      <c r="T17" s="120">
        <f t="shared" si="0"/>
        <v>0.5294463081467282</v>
      </c>
      <c r="U17" s="41"/>
    </row>
    <row r="18" spans="1:21" ht="20.25" customHeight="1">
      <c r="A18" s="121" t="s">
        <v>651</v>
      </c>
      <c r="B18" s="35"/>
      <c r="C18" s="35"/>
      <c r="D18" s="121" t="s">
        <v>674</v>
      </c>
      <c r="E18" s="35"/>
      <c r="F18" s="122" t="s">
        <v>670</v>
      </c>
      <c r="G18" s="35"/>
      <c r="H18" s="35"/>
      <c r="I18" s="35"/>
      <c r="J18" s="35"/>
      <c r="K18" s="35"/>
      <c r="L18" s="35"/>
      <c r="M18" s="35"/>
      <c r="N18" s="35"/>
      <c r="O18" s="35"/>
      <c r="P18" s="123" t="s">
        <v>671</v>
      </c>
      <c r="Q18" s="35"/>
      <c r="R18" s="124" t="s">
        <v>672</v>
      </c>
      <c r="S18" s="37"/>
      <c r="T18" s="125">
        <f t="shared" si="0"/>
        <v>0.5294463081467282</v>
      </c>
      <c r="U18" s="41"/>
    </row>
    <row r="19" spans="1:21" ht="18" customHeight="1">
      <c r="A19" s="116" t="s">
        <v>647</v>
      </c>
      <c r="B19" s="35"/>
      <c r="C19" s="35"/>
      <c r="D19" s="116" t="s">
        <v>675</v>
      </c>
      <c r="E19" s="35"/>
      <c r="F19" s="117" t="s">
        <v>676</v>
      </c>
      <c r="G19" s="35"/>
      <c r="H19" s="35"/>
      <c r="I19" s="35"/>
      <c r="J19" s="35"/>
      <c r="K19" s="35"/>
      <c r="L19" s="35"/>
      <c r="M19" s="35"/>
      <c r="N19" s="35"/>
      <c r="O19" s="35"/>
      <c r="P19" s="118" t="s">
        <v>677</v>
      </c>
      <c r="Q19" s="35"/>
      <c r="R19" s="119">
        <v>22325956.51</v>
      </c>
      <c r="S19" s="37"/>
      <c r="T19" s="120">
        <f t="shared" si="0"/>
        <v>0.24901308891679577</v>
      </c>
      <c r="U19" s="41"/>
    </row>
    <row r="20" spans="1:21" ht="18.75" customHeight="1">
      <c r="A20" s="121" t="s">
        <v>651</v>
      </c>
      <c r="B20" s="35"/>
      <c r="C20" s="35"/>
      <c r="D20" s="121" t="s">
        <v>678</v>
      </c>
      <c r="E20" s="35"/>
      <c r="F20" s="122" t="s">
        <v>679</v>
      </c>
      <c r="G20" s="35"/>
      <c r="H20" s="35"/>
      <c r="I20" s="35"/>
      <c r="J20" s="35"/>
      <c r="K20" s="35"/>
      <c r="L20" s="35"/>
      <c r="M20" s="35"/>
      <c r="N20" s="35"/>
      <c r="O20" s="35"/>
      <c r="P20" s="123" t="s">
        <v>680</v>
      </c>
      <c r="Q20" s="35"/>
      <c r="R20" s="124" t="s">
        <v>681</v>
      </c>
      <c r="S20" s="37"/>
      <c r="T20" s="125">
        <f t="shared" si="0"/>
        <v>0.25145992537584877</v>
      </c>
      <c r="U20" s="41"/>
    </row>
    <row r="21" spans="1:21" ht="21.75" customHeight="1">
      <c r="A21" s="121" t="s">
        <v>651</v>
      </c>
      <c r="B21" s="35"/>
      <c r="C21" s="35"/>
      <c r="D21" s="121" t="s">
        <v>682</v>
      </c>
      <c r="E21" s="35"/>
      <c r="F21" s="122" t="s">
        <v>683</v>
      </c>
      <c r="G21" s="35"/>
      <c r="H21" s="35"/>
      <c r="I21" s="35"/>
      <c r="J21" s="35"/>
      <c r="K21" s="35"/>
      <c r="L21" s="35"/>
      <c r="M21" s="35"/>
      <c r="N21" s="35"/>
      <c r="O21" s="35"/>
      <c r="P21" s="123" t="s">
        <v>684</v>
      </c>
      <c r="Q21" s="35"/>
      <c r="R21" s="124">
        <v>396851.57</v>
      </c>
      <c r="S21" s="37"/>
      <c r="T21" s="125">
        <f t="shared" si="0"/>
        <v>0.16194011116429521</v>
      </c>
      <c r="U21" s="41"/>
    </row>
  </sheetData>
  <sheetProtection/>
  <mergeCells count="88">
    <mergeCell ref="A21:C21"/>
    <mergeCell ref="D21:E21"/>
    <mergeCell ref="F21:O21"/>
    <mergeCell ref="P21:Q21"/>
    <mergeCell ref="R21:S21"/>
    <mergeCell ref="T21:U21"/>
    <mergeCell ref="A20:C20"/>
    <mergeCell ref="D20:E20"/>
    <mergeCell ref="F20:O20"/>
    <mergeCell ref="P20:Q20"/>
    <mergeCell ref="R20:S20"/>
    <mergeCell ref="T20:U20"/>
    <mergeCell ref="A19:C19"/>
    <mergeCell ref="D19:E19"/>
    <mergeCell ref="F19:O19"/>
    <mergeCell ref="P19:Q19"/>
    <mergeCell ref="R19:S19"/>
    <mergeCell ref="T19:U19"/>
    <mergeCell ref="A18:C18"/>
    <mergeCell ref="D18:E18"/>
    <mergeCell ref="F18:O18"/>
    <mergeCell ref="P18:Q18"/>
    <mergeCell ref="R18:S18"/>
    <mergeCell ref="T18:U18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1:U11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7:U7"/>
    <mergeCell ref="A8:E8"/>
    <mergeCell ref="F8:O8"/>
    <mergeCell ref="P8:Q8"/>
    <mergeCell ref="R8:S8"/>
    <mergeCell ref="T8:U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1"/>
  <sheetViews>
    <sheetView tabSelected="1" zoomScalePageLayoutView="0" workbookViewId="0" topLeftCell="A268">
      <selection activeCell="M213" sqref="M213:N213"/>
    </sheetView>
  </sheetViews>
  <sheetFormatPr defaultColWidth="9.140625" defaultRowHeight="12.75"/>
  <cols>
    <col min="2" max="2" width="13.28125" style="0" customWidth="1"/>
    <col min="10" max="10" width="41.7109375" style="0" customWidth="1"/>
    <col min="12" max="12" width="12.140625" style="0" customWidth="1"/>
    <col min="14" max="14" width="11.57421875" style="4" customWidth="1"/>
    <col min="16" max="16" width="6.00390625" style="0" customWidth="1"/>
  </cols>
  <sheetData>
    <row r="1" spans="1:4" ht="12.75">
      <c r="A1" s="35" t="s">
        <v>0</v>
      </c>
      <c r="B1" s="35"/>
      <c r="C1" s="1"/>
      <c r="D1" s="2"/>
    </row>
    <row r="2" spans="1:2" ht="12.75">
      <c r="A2" s="35" t="s">
        <v>2</v>
      </c>
      <c r="B2" s="35"/>
    </row>
    <row r="3" spans="1:2" ht="12.75">
      <c r="A3" s="35" t="s">
        <v>3</v>
      </c>
      <c r="B3" s="35"/>
    </row>
    <row r="4" spans="1:2" ht="12.75">
      <c r="A4" s="35" t="s">
        <v>4</v>
      </c>
      <c r="B4" s="35"/>
    </row>
    <row r="5" spans="1:16" ht="18">
      <c r="A5" s="79" t="s">
        <v>685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2.75">
      <c r="A6" s="4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4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168" t="s">
        <v>1</v>
      </c>
      <c r="B8" s="35"/>
      <c r="C8" s="169" t="s">
        <v>686</v>
      </c>
      <c r="D8" s="146"/>
      <c r="E8" s="146"/>
      <c r="F8" s="146"/>
      <c r="G8" s="146"/>
      <c r="H8" s="146"/>
      <c r="I8" s="146"/>
      <c r="J8" s="146"/>
      <c r="K8" s="81" t="s">
        <v>1</v>
      </c>
      <c r="L8" s="35"/>
      <c r="M8" s="81" t="s">
        <v>1</v>
      </c>
      <c r="N8" s="35"/>
      <c r="O8" s="81" t="s">
        <v>1</v>
      </c>
      <c r="P8" s="35"/>
    </row>
    <row r="9" spans="1:16" ht="12.75">
      <c r="A9" s="168" t="s">
        <v>1</v>
      </c>
      <c r="B9" s="35"/>
      <c r="C9" s="169" t="s">
        <v>687</v>
      </c>
      <c r="D9" s="146"/>
      <c r="E9" s="146"/>
      <c r="F9" s="146"/>
      <c r="G9" s="146"/>
      <c r="H9" s="146"/>
      <c r="I9" s="146"/>
      <c r="J9" s="146"/>
      <c r="K9" s="81" t="s">
        <v>1</v>
      </c>
      <c r="L9" s="35"/>
      <c r="M9" s="81" t="s">
        <v>1</v>
      </c>
      <c r="N9" s="35"/>
      <c r="O9" s="81" t="s">
        <v>1</v>
      </c>
      <c r="P9" s="35"/>
    </row>
    <row r="10" spans="1:16" ht="12.75">
      <c r="A10" s="168" t="s">
        <v>1</v>
      </c>
      <c r="B10" s="35"/>
      <c r="C10" s="169" t="s">
        <v>688</v>
      </c>
      <c r="D10" s="146"/>
      <c r="E10" s="170" t="s">
        <v>689</v>
      </c>
      <c r="F10" s="146"/>
      <c r="G10" s="146"/>
      <c r="H10" s="146"/>
      <c r="I10" s="146"/>
      <c r="J10" s="146"/>
      <c r="K10" s="82" t="s">
        <v>9</v>
      </c>
      <c r="L10" s="35"/>
      <c r="M10" s="82" t="s">
        <v>10</v>
      </c>
      <c r="N10" s="35"/>
      <c r="O10" s="81" t="s">
        <v>645</v>
      </c>
      <c r="P10" s="35"/>
    </row>
    <row r="11" spans="1:16" ht="12.75">
      <c r="A11" s="81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81" t="s">
        <v>14</v>
      </c>
      <c r="L11" s="35"/>
      <c r="M11" s="81" t="s">
        <v>15</v>
      </c>
      <c r="N11" s="35"/>
      <c r="O11" s="81" t="s">
        <v>16</v>
      </c>
      <c r="P11" s="35"/>
    </row>
    <row r="12" spans="1:16" ht="12.75">
      <c r="A12" s="164" t="s">
        <v>1</v>
      </c>
      <c r="B12" s="35"/>
      <c r="C12" s="164" t="s">
        <v>690</v>
      </c>
      <c r="D12" s="35"/>
      <c r="E12" s="35"/>
      <c r="F12" s="35"/>
      <c r="G12" s="35"/>
      <c r="H12" s="35"/>
      <c r="I12" s="35"/>
      <c r="J12" s="35"/>
      <c r="K12" s="165" t="s">
        <v>646</v>
      </c>
      <c r="L12" s="35"/>
      <c r="M12" s="166">
        <v>36710592.07</v>
      </c>
      <c r="N12" s="35"/>
      <c r="O12" s="167">
        <f aca="true" t="shared" si="0" ref="O12:O26">M12/K12</f>
        <v>0.29768966034741423</v>
      </c>
      <c r="P12" s="41"/>
    </row>
    <row r="13" spans="1:16" ht="12.75">
      <c r="A13" s="140" t="s">
        <v>1</v>
      </c>
      <c r="B13" s="35"/>
      <c r="C13" s="140" t="s">
        <v>691</v>
      </c>
      <c r="D13" s="35"/>
      <c r="E13" s="35"/>
      <c r="F13" s="35"/>
      <c r="G13" s="35"/>
      <c r="H13" s="35"/>
      <c r="I13" s="35"/>
      <c r="J13" s="35"/>
      <c r="K13" s="141" t="s">
        <v>650</v>
      </c>
      <c r="L13" s="35"/>
      <c r="M13" s="142">
        <v>12863370.6</v>
      </c>
      <c r="N13" s="37"/>
      <c r="O13" s="156">
        <f t="shared" si="0"/>
        <v>0.41781479381646724</v>
      </c>
      <c r="P13" s="41"/>
    </row>
    <row r="14" spans="1:16" ht="12.75">
      <c r="A14" s="140" t="s">
        <v>1</v>
      </c>
      <c r="B14" s="35"/>
      <c r="C14" s="140" t="s">
        <v>692</v>
      </c>
      <c r="D14" s="35"/>
      <c r="E14" s="35"/>
      <c r="F14" s="35"/>
      <c r="G14" s="35"/>
      <c r="H14" s="35"/>
      <c r="I14" s="35"/>
      <c r="J14" s="35"/>
      <c r="K14" s="141" t="s">
        <v>653</v>
      </c>
      <c r="L14" s="35"/>
      <c r="M14" s="142">
        <v>8075292.08</v>
      </c>
      <c r="N14" s="35"/>
      <c r="O14" s="156">
        <f t="shared" si="0"/>
        <v>0.46215386242494777</v>
      </c>
      <c r="P14" s="41"/>
    </row>
    <row r="15" spans="1:16" ht="12.75">
      <c r="A15" s="126" t="s">
        <v>1</v>
      </c>
      <c r="B15" s="35"/>
      <c r="C15" s="126" t="s">
        <v>439</v>
      </c>
      <c r="D15" s="35"/>
      <c r="E15" s="35"/>
      <c r="F15" s="35"/>
      <c r="G15" s="35"/>
      <c r="H15" s="35"/>
      <c r="I15" s="35"/>
      <c r="J15" s="35"/>
      <c r="K15" s="129" t="s">
        <v>693</v>
      </c>
      <c r="L15" s="35"/>
      <c r="M15" s="127">
        <v>6799059.53</v>
      </c>
      <c r="N15" s="35"/>
      <c r="O15" s="128">
        <f t="shared" si="0"/>
        <v>0.47776893837635737</v>
      </c>
      <c r="P15" s="41"/>
    </row>
    <row r="16" spans="1:16" ht="12.75">
      <c r="A16" s="126" t="s">
        <v>1</v>
      </c>
      <c r="B16" s="35"/>
      <c r="C16" s="126" t="s">
        <v>442</v>
      </c>
      <c r="D16" s="35"/>
      <c r="E16" s="35"/>
      <c r="F16" s="35"/>
      <c r="G16" s="35"/>
      <c r="H16" s="35"/>
      <c r="I16" s="35"/>
      <c r="J16" s="35"/>
      <c r="K16" s="129" t="s">
        <v>693</v>
      </c>
      <c r="L16" s="35"/>
      <c r="M16" s="127">
        <v>6799059.53</v>
      </c>
      <c r="N16" s="35"/>
      <c r="O16" s="128">
        <f t="shared" si="0"/>
        <v>0.47776893837635737</v>
      </c>
      <c r="P16" s="41"/>
    </row>
    <row r="17" spans="1:16" ht="12.75">
      <c r="A17" s="126" t="s">
        <v>1</v>
      </c>
      <c r="B17" s="35"/>
      <c r="C17" s="126" t="s">
        <v>447</v>
      </c>
      <c r="D17" s="35"/>
      <c r="E17" s="35"/>
      <c r="F17" s="35"/>
      <c r="G17" s="35"/>
      <c r="H17" s="35"/>
      <c r="I17" s="35"/>
      <c r="J17" s="35"/>
      <c r="K17" s="129" t="s">
        <v>694</v>
      </c>
      <c r="L17" s="35"/>
      <c r="M17" s="129" t="s">
        <v>695</v>
      </c>
      <c r="N17" s="35"/>
      <c r="O17" s="128">
        <f t="shared" si="0"/>
        <v>0.9599664929262843</v>
      </c>
      <c r="P17" s="41"/>
    </row>
    <row r="18" spans="1:16" ht="12.75">
      <c r="A18" s="126" t="s">
        <v>1</v>
      </c>
      <c r="B18" s="35"/>
      <c r="C18" s="126" t="s">
        <v>450</v>
      </c>
      <c r="D18" s="35"/>
      <c r="E18" s="35"/>
      <c r="F18" s="35"/>
      <c r="G18" s="35"/>
      <c r="H18" s="35"/>
      <c r="I18" s="35"/>
      <c r="J18" s="35"/>
      <c r="K18" s="127">
        <v>1947</v>
      </c>
      <c r="L18" s="35"/>
      <c r="M18" s="127">
        <v>1839.47</v>
      </c>
      <c r="N18" s="35"/>
      <c r="O18" s="128">
        <f t="shared" si="0"/>
        <v>0.9447714432460196</v>
      </c>
      <c r="P18" s="41"/>
    </row>
    <row r="19" spans="1:16" ht="12.75">
      <c r="A19" s="126" t="s">
        <v>1</v>
      </c>
      <c r="B19" s="35"/>
      <c r="C19" s="126" t="s">
        <v>1828</v>
      </c>
      <c r="D19" s="35"/>
      <c r="E19" s="35"/>
      <c r="F19" s="35"/>
      <c r="G19" s="35"/>
      <c r="H19" s="35"/>
      <c r="I19" s="35"/>
      <c r="J19" s="35"/>
      <c r="K19" s="130">
        <v>739</v>
      </c>
      <c r="L19" s="39"/>
      <c r="M19" s="130">
        <v>739</v>
      </c>
      <c r="N19" s="39"/>
      <c r="O19" s="128">
        <f t="shared" si="0"/>
        <v>1</v>
      </c>
      <c r="P19" s="41"/>
    </row>
    <row r="20" spans="1:16" ht="12.75">
      <c r="A20" s="126" t="s">
        <v>1</v>
      </c>
      <c r="B20" s="35"/>
      <c r="C20" s="126" t="s">
        <v>451</v>
      </c>
      <c r="D20" s="35"/>
      <c r="E20" s="35"/>
      <c r="F20" s="35"/>
      <c r="G20" s="35"/>
      <c r="H20" s="35"/>
      <c r="I20" s="35"/>
      <c r="J20" s="35"/>
      <c r="K20" s="129" t="s">
        <v>697</v>
      </c>
      <c r="L20" s="35"/>
      <c r="M20" s="129" t="s">
        <v>698</v>
      </c>
      <c r="N20" s="35"/>
      <c r="O20" s="128">
        <f t="shared" si="0"/>
        <v>0.3926270380804785</v>
      </c>
      <c r="P20" s="41"/>
    </row>
    <row r="21" spans="1:16" ht="12.75">
      <c r="A21" s="126" t="s">
        <v>1</v>
      </c>
      <c r="B21" s="35"/>
      <c r="C21" s="126" t="s">
        <v>1829</v>
      </c>
      <c r="D21" s="35"/>
      <c r="E21" s="35"/>
      <c r="F21" s="35"/>
      <c r="G21" s="35"/>
      <c r="H21" s="35"/>
      <c r="I21" s="35"/>
      <c r="J21" s="35"/>
      <c r="K21" s="127">
        <v>312252</v>
      </c>
      <c r="L21" s="35"/>
      <c r="M21" s="127">
        <v>24090.27</v>
      </c>
      <c r="N21" s="37"/>
      <c r="O21" s="128">
        <f t="shared" si="0"/>
        <v>0.07715009031167135</v>
      </c>
      <c r="P21" s="41"/>
    </row>
    <row r="22" spans="1:16" ht="12.75">
      <c r="A22" s="126" t="s">
        <v>1</v>
      </c>
      <c r="B22" s="35"/>
      <c r="C22" s="126" t="s">
        <v>482</v>
      </c>
      <c r="D22" s="35"/>
      <c r="E22" s="35"/>
      <c r="F22" s="35"/>
      <c r="G22" s="35"/>
      <c r="H22" s="35"/>
      <c r="I22" s="35"/>
      <c r="J22" s="35"/>
      <c r="K22" s="127">
        <v>2589220</v>
      </c>
      <c r="L22" s="35"/>
      <c r="M22" s="127">
        <v>1244673.01</v>
      </c>
      <c r="N22" s="35"/>
      <c r="O22" s="128">
        <f t="shared" si="0"/>
        <v>0.48071350059091156</v>
      </c>
      <c r="P22" s="41"/>
    </row>
    <row r="23" spans="1:16" ht="12.75">
      <c r="A23" s="126" t="s">
        <v>1</v>
      </c>
      <c r="B23" s="35"/>
      <c r="C23" s="126" t="s">
        <v>488</v>
      </c>
      <c r="D23" s="35"/>
      <c r="E23" s="35"/>
      <c r="F23" s="35"/>
      <c r="G23" s="35"/>
      <c r="H23" s="35"/>
      <c r="I23" s="35"/>
      <c r="J23" s="35"/>
      <c r="K23" s="127">
        <v>330000</v>
      </c>
      <c r="L23" s="35"/>
      <c r="M23" s="130">
        <v>0</v>
      </c>
      <c r="N23" s="39"/>
      <c r="O23" s="128">
        <f t="shared" si="0"/>
        <v>0</v>
      </c>
      <c r="P23" s="41"/>
    </row>
    <row r="24" spans="1:16" ht="12.75">
      <c r="A24" s="126" t="s">
        <v>1</v>
      </c>
      <c r="B24" s="35"/>
      <c r="C24" s="126" t="s">
        <v>459</v>
      </c>
      <c r="D24" s="35"/>
      <c r="E24" s="35"/>
      <c r="F24" s="35"/>
      <c r="G24" s="35"/>
      <c r="H24" s="35"/>
      <c r="I24" s="35"/>
      <c r="J24" s="35"/>
      <c r="K24" s="129" t="s">
        <v>699</v>
      </c>
      <c r="L24" s="35"/>
      <c r="M24" s="129" t="s">
        <v>700</v>
      </c>
      <c r="N24" s="35"/>
      <c r="O24" s="128">
        <f t="shared" si="0"/>
        <v>0.5995831800907196</v>
      </c>
      <c r="P24" s="41"/>
    </row>
    <row r="25" spans="1:16" ht="12.75">
      <c r="A25" s="126" t="s">
        <v>1</v>
      </c>
      <c r="B25" s="35"/>
      <c r="C25" s="126" t="s">
        <v>462</v>
      </c>
      <c r="D25" s="35"/>
      <c r="E25" s="35"/>
      <c r="F25" s="35"/>
      <c r="G25" s="35"/>
      <c r="H25" s="35"/>
      <c r="I25" s="35"/>
      <c r="J25" s="35"/>
      <c r="K25" s="129" t="s">
        <v>699</v>
      </c>
      <c r="L25" s="35"/>
      <c r="M25" s="129" t="s">
        <v>700</v>
      </c>
      <c r="N25" s="35"/>
      <c r="O25" s="128">
        <f t="shared" si="0"/>
        <v>0.5995831800907196</v>
      </c>
      <c r="P25" s="41"/>
    </row>
    <row r="26" spans="1:16" ht="12.75">
      <c r="A26" s="136" t="s">
        <v>1</v>
      </c>
      <c r="B26" s="35"/>
      <c r="C26" s="136" t="s">
        <v>701</v>
      </c>
      <c r="D26" s="35"/>
      <c r="E26" s="136" t="s">
        <v>702</v>
      </c>
      <c r="F26" s="35"/>
      <c r="G26" s="35"/>
      <c r="H26" s="35"/>
      <c r="I26" s="35"/>
      <c r="J26" s="35"/>
      <c r="K26" s="137" t="s">
        <v>703</v>
      </c>
      <c r="L26" s="35"/>
      <c r="M26" s="138">
        <v>3057140.48</v>
      </c>
      <c r="N26" s="35"/>
      <c r="O26" s="139">
        <f t="shared" si="0"/>
        <v>0.49850755945371167</v>
      </c>
      <c r="P26" s="41"/>
    </row>
    <row r="27" spans="1:16" ht="12.75">
      <c r="A27" s="133"/>
      <c r="B27" s="35"/>
      <c r="C27" s="133" t="s">
        <v>705</v>
      </c>
      <c r="D27" s="35"/>
      <c r="E27" s="133" t="s">
        <v>706</v>
      </c>
      <c r="F27" s="35"/>
      <c r="G27" s="35"/>
      <c r="H27" s="35"/>
      <c r="I27" s="35"/>
      <c r="J27" s="35"/>
      <c r="K27" s="134" t="s">
        <v>707</v>
      </c>
      <c r="L27" s="35"/>
      <c r="M27" s="134" t="s">
        <v>708</v>
      </c>
      <c r="N27" s="35"/>
      <c r="O27" s="134" t="s">
        <v>709</v>
      </c>
      <c r="P27" s="35"/>
    </row>
    <row r="28" spans="1:16" ht="12.75">
      <c r="A28" s="131" t="s">
        <v>1</v>
      </c>
      <c r="B28" s="35"/>
      <c r="C28" s="131" t="s">
        <v>710</v>
      </c>
      <c r="D28" s="35"/>
      <c r="E28" s="131" t="s">
        <v>711</v>
      </c>
      <c r="F28" s="35"/>
      <c r="G28" s="35"/>
      <c r="H28" s="35"/>
      <c r="I28" s="35"/>
      <c r="J28" s="35"/>
      <c r="K28" s="132" t="s">
        <v>712</v>
      </c>
      <c r="L28" s="35"/>
      <c r="M28" s="132" t="s">
        <v>713</v>
      </c>
      <c r="N28" s="35"/>
      <c r="O28" s="132" t="s">
        <v>714</v>
      </c>
      <c r="P28" s="35"/>
    </row>
    <row r="29" spans="1:16" ht="12.75">
      <c r="A29" s="77" t="s">
        <v>1</v>
      </c>
      <c r="B29" s="35"/>
      <c r="C29" s="77" t="s">
        <v>715</v>
      </c>
      <c r="D29" s="35"/>
      <c r="E29" s="77" t="s">
        <v>716</v>
      </c>
      <c r="F29" s="35"/>
      <c r="G29" s="35"/>
      <c r="H29" s="35"/>
      <c r="I29" s="35"/>
      <c r="J29" s="35"/>
      <c r="K29" s="50" t="s">
        <v>1</v>
      </c>
      <c r="L29" s="35"/>
      <c r="M29" s="50" t="s">
        <v>713</v>
      </c>
      <c r="N29" s="35"/>
      <c r="O29" s="50" t="s">
        <v>1</v>
      </c>
      <c r="P29" s="35"/>
    </row>
    <row r="30" spans="1:16" ht="12.75">
      <c r="A30" s="131" t="s">
        <v>1</v>
      </c>
      <c r="B30" s="35"/>
      <c r="C30" s="131" t="s">
        <v>717</v>
      </c>
      <c r="D30" s="35"/>
      <c r="E30" s="131" t="s">
        <v>718</v>
      </c>
      <c r="F30" s="35"/>
      <c r="G30" s="35"/>
      <c r="H30" s="35"/>
      <c r="I30" s="35"/>
      <c r="J30" s="35"/>
      <c r="K30" s="132" t="s">
        <v>719</v>
      </c>
      <c r="L30" s="35"/>
      <c r="M30" s="132" t="s">
        <v>720</v>
      </c>
      <c r="N30" s="35"/>
      <c r="O30" s="132" t="s">
        <v>721</v>
      </c>
      <c r="P30" s="35"/>
    </row>
    <row r="31" spans="1:16" ht="12.75">
      <c r="A31" s="77" t="s">
        <v>1</v>
      </c>
      <c r="B31" s="35"/>
      <c r="C31" s="77" t="s">
        <v>722</v>
      </c>
      <c r="D31" s="35"/>
      <c r="E31" s="77" t="s">
        <v>718</v>
      </c>
      <c r="F31" s="35"/>
      <c r="G31" s="35"/>
      <c r="H31" s="35"/>
      <c r="I31" s="35"/>
      <c r="J31" s="35"/>
      <c r="K31" s="50" t="s">
        <v>1</v>
      </c>
      <c r="L31" s="35"/>
      <c r="M31" s="50" t="s">
        <v>720</v>
      </c>
      <c r="N31" s="35"/>
      <c r="O31" s="50" t="s">
        <v>1</v>
      </c>
      <c r="P31" s="35"/>
    </row>
    <row r="32" spans="1:16" ht="12.75">
      <c r="A32" s="131" t="s">
        <v>1</v>
      </c>
      <c r="B32" s="35"/>
      <c r="C32" s="131" t="s">
        <v>723</v>
      </c>
      <c r="D32" s="35"/>
      <c r="E32" s="131" t="s">
        <v>724</v>
      </c>
      <c r="F32" s="35"/>
      <c r="G32" s="35"/>
      <c r="H32" s="35"/>
      <c r="I32" s="35"/>
      <c r="J32" s="35"/>
      <c r="K32" s="132" t="s">
        <v>725</v>
      </c>
      <c r="L32" s="35"/>
      <c r="M32" s="132" t="s">
        <v>726</v>
      </c>
      <c r="N32" s="35"/>
      <c r="O32" s="132" t="s">
        <v>727</v>
      </c>
      <c r="P32" s="35"/>
    </row>
    <row r="33" spans="1:16" ht="12.75">
      <c r="A33" s="77" t="s">
        <v>1</v>
      </c>
      <c r="B33" s="35"/>
      <c r="C33" s="77" t="s">
        <v>728</v>
      </c>
      <c r="D33" s="35"/>
      <c r="E33" s="77" t="s">
        <v>729</v>
      </c>
      <c r="F33" s="35"/>
      <c r="G33" s="35"/>
      <c r="H33" s="35"/>
      <c r="I33" s="35"/>
      <c r="J33" s="35"/>
      <c r="K33" s="50" t="s">
        <v>1</v>
      </c>
      <c r="L33" s="35"/>
      <c r="M33" s="50" t="s">
        <v>730</v>
      </c>
      <c r="N33" s="35"/>
      <c r="O33" s="50" t="s">
        <v>1</v>
      </c>
      <c r="P33" s="35"/>
    </row>
    <row r="34" spans="1:16" ht="12.75">
      <c r="A34" s="77" t="s">
        <v>1</v>
      </c>
      <c r="B34" s="35"/>
      <c r="C34" s="77" t="s">
        <v>731</v>
      </c>
      <c r="D34" s="35"/>
      <c r="E34" s="77" t="s">
        <v>732</v>
      </c>
      <c r="F34" s="35"/>
      <c r="G34" s="35"/>
      <c r="H34" s="35"/>
      <c r="I34" s="35"/>
      <c r="J34" s="35"/>
      <c r="K34" s="50" t="s">
        <v>1</v>
      </c>
      <c r="L34" s="35"/>
      <c r="M34" s="50" t="s">
        <v>733</v>
      </c>
      <c r="N34" s="35"/>
      <c r="O34" s="50" t="s">
        <v>1</v>
      </c>
      <c r="P34" s="35"/>
    </row>
    <row r="35" spans="1:16" ht="12.75">
      <c r="A35" s="131" t="s">
        <v>1</v>
      </c>
      <c r="B35" s="35"/>
      <c r="C35" s="131" t="s">
        <v>734</v>
      </c>
      <c r="D35" s="35"/>
      <c r="E35" s="131" t="s">
        <v>735</v>
      </c>
      <c r="F35" s="35"/>
      <c r="G35" s="35"/>
      <c r="H35" s="35"/>
      <c r="I35" s="35"/>
      <c r="J35" s="35"/>
      <c r="K35" s="132" t="s">
        <v>694</v>
      </c>
      <c r="L35" s="35"/>
      <c r="M35" s="132" t="s">
        <v>695</v>
      </c>
      <c r="N35" s="35"/>
      <c r="O35" s="132" t="s">
        <v>696</v>
      </c>
      <c r="P35" s="35"/>
    </row>
    <row r="36" spans="1:16" ht="12.75">
      <c r="A36" s="77" t="s">
        <v>1</v>
      </c>
      <c r="B36" s="35"/>
      <c r="C36" s="77" t="s">
        <v>736</v>
      </c>
      <c r="D36" s="35"/>
      <c r="E36" s="77" t="s">
        <v>735</v>
      </c>
      <c r="F36" s="35"/>
      <c r="G36" s="35"/>
      <c r="H36" s="35"/>
      <c r="I36" s="35"/>
      <c r="J36" s="35"/>
      <c r="K36" s="50" t="s">
        <v>1</v>
      </c>
      <c r="L36" s="35"/>
      <c r="M36" s="50" t="s">
        <v>695</v>
      </c>
      <c r="N36" s="35"/>
      <c r="O36" s="50" t="s">
        <v>1</v>
      </c>
      <c r="P36" s="35"/>
    </row>
    <row r="37" spans="1:16" ht="12.75">
      <c r="A37" s="131" t="s">
        <v>1</v>
      </c>
      <c r="B37" s="35"/>
      <c r="C37" s="131" t="s">
        <v>737</v>
      </c>
      <c r="D37" s="35"/>
      <c r="E37" s="131" t="s">
        <v>738</v>
      </c>
      <c r="F37" s="35"/>
      <c r="G37" s="35"/>
      <c r="H37" s="35"/>
      <c r="I37" s="35"/>
      <c r="J37" s="35"/>
      <c r="K37" s="132" t="s">
        <v>739</v>
      </c>
      <c r="L37" s="35"/>
      <c r="M37" s="132" t="s">
        <v>740</v>
      </c>
      <c r="N37" s="35"/>
      <c r="O37" s="132" t="s">
        <v>741</v>
      </c>
      <c r="P37" s="35"/>
    </row>
    <row r="38" spans="1:16" ht="12.75">
      <c r="A38" s="77" t="s">
        <v>1</v>
      </c>
      <c r="B38" s="35"/>
      <c r="C38" s="77" t="s">
        <v>742</v>
      </c>
      <c r="D38" s="35"/>
      <c r="E38" s="77" t="s">
        <v>743</v>
      </c>
      <c r="F38" s="35"/>
      <c r="G38" s="35"/>
      <c r="H38" s="35"/>
      <c r="I38" s="35"/>
      <c r="J38" s="35"/>
      <c r="K38" s="50" t="s">
        <v>1</v>
      </c>
      <c r="L38" s="35"/>
      <c r="M38" s="50" t="s">
        <v>740</v>
      </c>
      <c r="N38" s="35"/>
      <c r="O38" s="50" t="s">
        <v>1</v>
      </c>
      <c r="P38" s="35"/>
    </row>
    <row r="39" spans="1:16" ht="12.75">
      <c r="A39" s="133"/>
      <c r="B39" s="35"/>
      <c r="C39" s="133" t="s">
        <v>744</v>
      </c>
      <c r="D39" s="35"/>
      <c r="E39" s="133" t="s">
        <v>745</v>
      </c>
      <c r="F39" s="35"/>
      <c r="G39" s="35"/>
      <c r="H39" s="35"/>
      <c r="I39" s="35"/>
      <c r="J39" s="35"/>
      <c r="K39" s="134" t="s">
        <v>746</v>
      </c>
      <c r="L39" s="35"/>
      <c r="M39" s="135">
        <v>834346.78</v>
      </c>
      <c r="N39" s="35"/>
      <c r="O39" s="113">
        <v>0.5121</v>
      </c>
      <c r="P39" s="35"/>
    </row>
    <row r="40" spans="1:16" ht="12.75">
      <c r="A40" s="131" t="s">
        <v>1</v>
      </c>
      <c r="B40" s="35"/>
      <c r="C40" s="131" t="s">
        <v>747</v>
      </c>
      <c r="D40" s="35"/>
      <c r="E40" s="131" t="s">
        <v>748</v>
      </c>
      <c r="F40" s="35"/>
      <c r="G40" s="35"/>
      <c r="H40" s="35"/>
      <c r="I40" s="35"/>
      <c r="J40" s="35"/>
      <c r="K40" s="132" t="s">
        <v>749</v>
      </c>
      <c r="L40" s="35"/>
      <c r="M40" s="132" t="s">
        <v>750</v>
      </c>
      <c r="N40" s="35"/>
      <c r="O40" s="132" t="s">
        <v>751</v>
      </c>
      <c r="P40" s="35"/>
    </row>
    <row r="41" spans="1:16" ht="12.75">
      <c r="A41" s="77" t="s">
        <v>1</v>
      </c>
      <c r="B41" s="35"/>
      <c r="C41" s="77" t="s">
        <v>752</v>
      </c>
      <c r="D41" s="35"/>
      <c r="E41" s="77" t="s">
        <v>753</v>
      </c>
      <c r="F41" s="35"/>
      <c r="G41" s="35"/>
      <c r="H41" s="35"/>
      <c r="I41" s="35"/>
      <c r="J41" s="35"/>
      <c r="K41" s="50" t="s">
        <v>1</v>
      </c>
      <c r="L41" s="35"/>
      <c r="M41" s="50" t="s">
        <v>754</v>
      </c>
      <c r="N41" s="35"/>
      <c r="O41" s="50" t="s">
        <v>1</v>
      </c>
      <c r="P41" s="35"/>
    </row>
    <row r="42" spans="1:16" ht="12.75">
      <c r="A42" s="77" t="s">
        <v>1</v>
      </c>
      <c r="B42" s="35"/>
      <c r="C42" s="77" t="s">
        <v>755</v>
      </c>
      <c r="D42" s="35"/>
      <c r="E42" s="77" t="s">
        <v>756</v>
      </c>
      <c r="F42" s="35"/>
      <c r="G42" s="35"/>
      <c r="H42" s="35"/>
      <c r="I42" s="35"/>
      <c r="J42" s="35"/>
      <c r="K42" s="50" t="s">
        <v>1</v>
      </c>
      <c r="L42" s="35"/>
      <c r="M42" s="50" t="s">
        <v>757</v>
      </c>
      <c r="N42" s="35"/>
      <c r="O42" s="50" t="s">
        <v>1</v>
      </c>
      <c r="P42" s="35"/>
    </row>
    <row r="43" spans="1:16" ht="12.75">
      <c r="A43" s="77" t="s">
        <v>1</v>
      </c>
      <c r="B43" s="35"/>
      <c r="C43" s="77" t="s">
        <v>758</v>
      </c>
      <c r="D43" s="35"/>
      <c r="E43" s="77" t="s">
        <v>759</v>
      </c>
      <c r="F43" s="35"/>
      <c r="G43" s="35"/>
      <c r="H43" s="35"/>
      <c r="I43" s="35"/>
      <c r="J43" s="35"/>
      <c r="K43" s="50" t="s">
        <v>1</v>
      </c>
      <c r="L43" s="35"/>
      <c r="M43" s="50" t="s">
        <v>760</v>
      </c>
      <c r="N43" s="35"/>
      <c r="O43" s="50" t="s">
        <v>1</v>
      </c>
      <c r="P43" s="35"/>
    </row>
    <row r="44" spans="1:16" ht="12.75">
      <c r="A44" s="131" t="s">
        <v>1</v>
      </c>
      <c r="B44" s="35"/>
      <c r="C44" s="131" t="s">
        <v>761</v>
      </c>
      <c r="D44" s="35"/>
      <c r="E44" s="131" t="s">
        <v>762</v>
      </c>
      <c r="F44" s="35"/>
      <c r="G44" s="35"/>
      <c r="H44" s="35"/>
      <c r="I44" s="35"/>
      <c r="J44" s="35"/>
      <c r="K44" s="132" t="s">
        <v>763</v>
      </c>
      <c r="L44" s="35"/>
      <c r="M44" s="132" t="s">
        <v>764</v>
      </c>
      <c r="N44" s="35"/>
      <c r="O44" s="132" t="s">
        <v>765</v>
      </c>
      <c r="P44" s="35"/>
    </row>
    <row r="45" spans="1:16" ht="12.75">
      <c r="A45" s="77" t="s">
        <v>1</v>
      </c>
      <c r="B45" s="35"/>
      <c r="C45" s="77" t="s">
        <v>766</v>
      </c>
      <c r="D45" s="35"/>
      <c r="E45" s="77" t="s">
        <v>767</v>
      </c>
      <c r="F45" s="35"/>
      <c r="G45" s="35"/>
      <c r="H45" s="35"/>
      <c r="I45" s="35"/>
      <c r="J45" s="35"/>
      <c r="K45" s="50" t="s">
        <v>1</v>
      </c>
      <c r="L45" s="35"/>
      <c r="M45" s="50" t="s">
        <v>768</v>
      </c>
      <c r="N45" s="35"/>
      <c r="O45" s="50" t="s">
        <v>1</v>
      </c>
      <c r="P45" s="35"/>
    </row>
    <row r="46" spans="1:16" ht="12.75">
      <c r="A46" s="77" t="s">
        <v>1</v>
      </c>
      <c r="B46" s="35"/>
      <c r="C46" s="77" t="s">
        <v>769</v>
      </c>
      <c r="D46" s="35"/>
      <c r="E46" s="77" t="s">
        <v>770</v>
      </c>
      <c r="F46" s="35"/>
      <c r="G46" s="35"/>
      <c r="H46" s="35"/>
      <c r="I46" s="35"/>
      <c r="J46" s="35"/>
      <c r="K46" s="50" t="s">
        <v>1</v>
      </c>
      <c r="L46" s="35"/>
      <c r="M46" s="50" t="s">
        <v>771</v>
      </c>
      <c r="N46" s="35"/>
      <c r="O46" s="50" t="s">
        <v>1</v>
      </c>
      <c r="P46" s="35"/>
    </row>
    <row r="47" spans="1:16" ht="12.75">
      <c r="A47" s="77" t="s">
        <v>1</v>
      </c>
      <c r="B47" s="35"/>
      <c r="C47" s="77" t="s">
        <v>772</v>
      </c>
      <c r="D47" s="35"/>
      <c r="E47" s="77" t="s">
        <v>773</v>
      </c>
      <c r="F47" s="35"/>
      <c r="G47" s="35"/>
      <c r="H47" s="35"/>
      <c r="I47" s="35"/>
      <c r="J47" s="35"/>
      <c r="K47" s="50" t="s">
        <v>1</v>
      </c>
      <c r="L47" s="35"/>
      <c r="M47" s="50" t="s">
        <v>774</v>
      </c>
      <c r="N47" s="35"/>
      <c r="O47" s="50" t="s">
        <v>1</v>
      </c>
      <c r="P47" s="35"/>
    </row>
    <row r="48" spans="1:16" ht="12.75">
      <c r="A48" s="77" t="s">
        <v>1</v>
      </c>
      <c r="B48" s="35"/>
      <c r="C48" s="77" t="s">
        <v>775</v>
      </c>
      <c r="D48" s="35"/>
      <c r="E48" s="77" t="s">
        <v>776</v>
      </c>
      <c r="F48" s="35"/>
      <c r="G48" s="35"/>
      <c r="H48" s="35"/>
      <c r="I48" s="35"/>
      <c r="J48" s="35"/>
      <c r="K48" s="50" t="s">
        <v>1</v>
      </c>
      <c r="L48" s="35"/>
      <c r="M48" s="50" t="s">
        <v>777</v>
      </c>
      <c r="N48" s="35"/>
      <c r="O48" s="50" t="s">
        <v>1</v>
      </c>
      <c r="P48" s="35"/>
    </row>
    <row r="49" spans="1:16" ht="12.75">
      <c r="A49" s="77" t="s">
        <v>1</v>
      </c>
      <c r="B49" s="35"/>
      <c r="C49" s="77" t="s">
        <v>778</v>
      </c>
      <c r="D49" s="35"/>
      <c r="E49" s="77" t="s">
        <v>779</v>
      </c>
      <c r="F49" s="35"/>
      <c r="G49" s="35"/>
      <c r="H49" s="35"/>
      <c r="I49" s="35"/>
      <c r="J49" s="35"/>
      <c r="K49" s="50" t="s">
        <v>1</v>
      </c>
      <c r="L49" s="35"/>
      <c r="M49" s="50" t="s">
        <v>780</v>
      </c>
      <c r="N49" s="35"/>
      <c r="O49" s="50" t="s">
        <v>1</v>
      </c>
      <c r="P49" s="35"/>
    </row>
    <row r="50" spans="1:16" ht="12.75">
      <c r="A50" s="131" t="s">
        <v>1</v>
      </c>
      <c r="B50" s="35"/>
      <c r="C50" s="131" t="s">
        <v>781</v>
      </c>
      <c r="D50" s="35"/>
      <c r="E50" s="131" t="s">
        <v>782</v>
      </c>
      <c r="F50" s="35"/>
      <c r="G50" s="35"/>
      <c r="H50" s="35"/>
      <c r="I50" s="35"/>
      <c r="J50" s="35"/>
      <c r="K50" s="132" t="s">
        <v>783</v>
      </c>
      <c r="L50" s="35"/>
      <c r="M50" s="101">
        <v>373738.64</v>
      </c>
      <c r="N50" s="35"/>
      <c r="O50" s="102">
        <f>M50/K50</f>
        <v>0.6795248</v>
      </c>
      <c r="P50" s="41"/>
    </row>
    <row r="51" spans="1:16" ht="12.75">
      <c r="A51" s="77" t="s">
        <v>1</v>
      </c>
      <c r="B51" s="35"/>
      <c r="C51" s="77" t="s">
        <v>784</v>
      </c>
      <c r="D51" s="35"/>
      <c r="E51" s="77" t="s">
        <v>785</v>
      </c>
      <c r="F51" s="35"/>
      <c r="G51" s="35"/>
      <c r="H51" s="35"/>
      <c r="I51" s="35"/>
      <c r="J51" s="35"/>
      <c r="K51" s="50" t="s">
        <v>1</v>
      </c>
      <c r="L51" s="35"/>
      <c r="M51" s="50" t="s">
        <v>786</v>
      </c>
      <c r="N51" s="35"/>
      <c r="O51" s="50" t="s">
        <v>1</v>
      </c>
      <c r="P51" s="35"/>
    </row>
    <row r="52" spans="1:16" ht="12.75">
      <c r="A52" s="77" t="s">
        <v>1</v>
      </c>
      <c r="B52" s="35"/>
      <c r="C52" s="77" t="s">
        <v>787</v>
      </c>
      <c r="D52" s="35"/>
      <c r="E52" s="77" t="s">
        <v>788</v>
      </c>
      <c r="F52" s="35"/>
      <c r="G52" s="35"/>
      <c r="H52" s="35"/>
      <c r="I52" s="35"/>
      <c r="J52" s="35"/>
      <c r="K52" s="50" t="s">
        <v>1</v>
      </c>
      <c r="L52" s="35"/>
      <c r="M52" s="50" t="s">
        <v>789</v>
      </c>
      <c r="N52" s="35"/>
      <c r="O52" s="50" t="s">
        <v>1</v>
      </c>
      <c r="P52" s="35"/>
    </row>
    <row r="53" spans="1:16" ht="12.75">
      <c r="A53" s="77" t="s">
        <v>1</v>
      </c>
      <c r="B53" s="35"/>
      <c r="C53" s="77" t="s">
        <v>790</v>
      </c>
      <c r="D53" s="35"/>
      <c r="E53" s="77" t="s">
        <v>791</v>
      </c>
      <c r="F53" s="35"/>
      <c r="G53" s="35"/>
      <c r="H53" s="35"/>
      <c r="I53" s="35"/>
      <c r="J53" s="35"/>
      <c r="K53" s="50" t="s">
        <v>1</v>
      </c>
      <c r="L53" s="35"/>
      <c r="M53" s="50" t="s">
        <v>792</v>
      </c>
      <c r="N53" s="35"/>
      <c r="O53" s="50" t="s">
        <v>1</v>
      </c>
      <c r="P53" s="35"/>
    </row>
    <row r="54" spans="1:16" ht="12.75">
      <c r="A54" s="77" t="s">
        <v>1</v>
      </c>
      <c r="B54" s="35"/>
      <c r="C54" s="77" t="s">
        <v>793</v>
      </c>
      <c r="D54" s="35"/>
      <c r="E54" s="77" t="s">
        <v>794</v>
      </c>
      <c r="F54" s="35"/>
      <c r="G54" s="35"/>
      <c r="H54" s="35"/>
      <c r="I54" s="35"/>
      <c r="J54" s="35"/>
      <c r="K54" s="50" t="s">
        <v>1</v>
      </c>
      <c r="L54" s="35"/>
      <c r="M54" s="50" t="s">
        <v>795</v>
      </c>
      <c r="N54" s="35"/>
      <c r="O54" s="50" t="s">
        <v>1</v>
      </c>
      <c r="P54" s="35"/>
    </row>
    <row r="55" spans="1:16" ht="12.75">
      <c r="A55" s="77" t="s">
        <v>1</v>
      </c>
      <c r="B55" s="35"/>
      <c r="C55" s="77" t="s">
        <v>796</v>
      </c>
      <c r="D55" s="35"/>
      <c r="E55" s="77" t="s">
        <v>797</v>
      </c>
      <c r="F55" s="35"/>
      <c r="G55" s="35"/>
      <c r="H55" s="35"/>
      <c r="I55" s="35"/>
      <c r="J55" s="35"/>
      <c r="K55" s="50" t="s">
        <v>1</v>
      </c>
      <c r="L55" s="35"/>
      <c r="M55" s="49">
        <v>109676.67</v>
      </c>
      <c r="N55" s="35"/>
      <c r="O55" s="50" t="s">
        <v>1</v>
      </c>
      <c r="P55" s="35"/>
    </row>
    <row r="56" spans="1:16" ht="12.75">
      <c r="A56" s="131" t="s">
        <v>1</v>
      </c>
      <c r="B56" s="35"/>
      <c r="C56" s="131" t="s">
        <v>734</v>
      </c>
      <c r="D56" s="35"/>
      <c r="E56" s="131" t="s">
        <v>735</v>
      </c>
      <c r="F56" s="35"/>
      <c r="G56" s="35"/>
      <c r="H56" s="35"/>
      <c r="I56" s="35"/>
      <c r="J56" s="35"/>
      <c r="K56" s="132" t="s">
        <v>798</v>
      </c>
      <c r="L56" s="35"/>
      <c r="M56" s="132" t="s">
        <v>39</v>
      </c>
      <c r="N56" s="35"/>
      <c r="O56" s="132" t="s">
        <v>41</v>
      </c>
      <c r="P56" s="35"/>
    </row>
    <row r="57" spans="1:16" ht="12.75">
      <c r="A57" s="131" t="s">
        <v>1</v>
      </c>
      <c r="B57" s="35"/>
      <c r="C57" s="131" t="s">
        <v>737</v>
      </c>
      <c r="D57" s="35"/>
      <c r="E57" s="131" t="s">
        <v>738</v>
      </c>
      <c r="F57" s="35"/>
      <c r="G57" s="35"/>
      <c r="H57" s="35"/>
      <c r="I57" s="35"/>
      <c r="J57" s="35"/>
      <c r="K57" s="132" t="s">
        <v>799</v>
      </c>
      <c r="L57" s="35"/>
      <c r="M57" s="132" t="s">
        <v>800</v>
      </c>
      <c r="N57" s="35"/>
      <c r="O57" s="132" t="s">
        <v>801</v>
      </c>
      <c r="P57" s="35"/>
    </row>
    <row r="58" spans="1:16" ht="12.75">
      <c r="A58" s="77" t="s">
        <v>1</v>
      </c>
      <c r="B58" s="35"/>
      <c r="C58" s="77" t="s">
        <v>802</v>
      </c>
      <c r="D58" s="35"/>
      <c r="E58" s="77" t="s">
        <v>803</v>
      </c>
      <c r="F58" s="35"/>
      <c r="G58" s="35"/>
      <c r="H58" s="35"/>
      <c r="I58" s="35"/>
      <c r="J58" s="35"/>
      <c r="K58" s="50" t="s">
        <v>1</v>
      </c>
      <c r="L58" s="35"/>
      <c r="M58" s="50" t="s">
        <v>804</v>
      </c>
      <c r="N58" s="35"/>
      <c r="O58" s="50" t="s">
        <v>1</v>
      </c>
      <c r="P58" s="35"/>
    </row>
    <row r="59" spans="1:16" ht="12.75">
      <c r="A59" s="77" t="s">
        <v>1</v>
      </c>
      <c r="B59" s="35"/>
      <c r="C59" s="77" t="s">
        <v>805</v>
      </c>
      <c r="D59" s="35"/>
      <c r="E59" s="77" t="s">
        <v>806</v>
      </c>
      <c r="F59" s="35"/>
      <c r="G59" s="35"/>
      <c r="H59" s="35"/>
      <c r="I59" s="35"/>
      <c r="J59" s="35"/>
      <c r="K59" s="50" t="s">
        <v>1</v>
      </c>
      <c r="L59" s="35"/>
      <c r="M59" s="50" t="s">
        <v>807</v>
      </c>
      <c r="N59" s="35"/>
      <c r="O59" s="50" t="s">
        <v>1</v>
      </c>
      <c r="P59" s="35"/>
    </row>
    <row r="60" spans="1:16" ht="12.75">
      <c r="A60" s="77" t="s">
        <v>1</v>
      </c>
      <c r="B60" s="35"/>
      <c r="C60" s="77" t="s">
        <v>808</v>
      </c>
      <c r="D60" s="35"/>
      <c r="E60" s="77" t="s">
        <v>809</v>
      </c>
      <c r="F60" s="35"/>
      <c r="G60" s="35"/>
      <c r="H60" s="35"/>
      <c r="I60" s="35"/>
      <c r="J60" s="35"/>
      <c r="K60" s="50" t="s">
        <v>1</v>
      </c>
      <c r="L60" s="35"/>
      <c r="M60" s="50" t="s">
        <v>810</v>
      </c>
      <c r="N60" s="35"/>
      <c r="O60" s="50" t="s">
        <v>1</v>
      </c>
      <c r="P60" s="35"/>
    </row>
    <row r="61" spans="1:16" ht="12.75">
      <c r="A61" s="77" t="s">
        <v>1</v>
      </c>
      <c r="B61" s="35"/>
      <c r="C61" s="77" t="s">
        <v>742</v>
      </c>
      <c r="D61" s="35"/>
      <c r="E61" s="77" t="s">
        <v>743</v>
      </c>
      <c r="F61" s="35"/>
      <c r="G61" s="35"/>
      <c r="H61" s="35"/>
      <c r="I61" s="35"/>
      <c r="J61" s="35"/>
      <c r="K61" s="50" t="s">
        <v>1</v>
      </c>
      <c r="L61" s="35"/>
      <c r="M61" s="50" t="s">
        <v>811</v>
      </c>
      <c r="N61" s="35"/>
      <c r="O61" s="50" t="s">
        <v>1</v>
      </c>
      <c r="P61" s="35"/>
    </row>
    <row r="62" spans="1:16" ht="12.75">
      <c r="A62" s="77" t="s">
        <v>1</v>
      </c>
      <c r="B62" s="35"/>
      <c r="C62" s="77" t="s">
        <v>812</v>
      </c>
      <c r="D62" s="35"/>
      <c r="E62" s="77" t="s">
        <v>813</v>
      </c>
      <c r="F62" s="35"/>
      <c r="G62" s="35"/>
      <c r="H62" s="35"/>
      <c r="I62" s="35"/>
      <c r="J62" s="35"/>
      <c r="K62" s="50" t="s">
        <v>1</v>
      </c>
      <c r="L62" s="35"/>
      <c r="M62" s="50" t="s">
        <v>304</v>
      </c>
      <c r="N62" s="35"/>
      <c r="O62" s="50" t="s">
        <v>1</v>
      </c>
      <c r="P62" s="35"/>
    </row>
    <row r="63" spans="1:16" ht="12.75">
      <c r="A63" s="77" t="s">
        <v>1</v>
      </c>
      <c r="B63" s="35"/>
      <c r="C63" s="77" t="s">
        <v>814</v>
      </c>
      <c r="D63" s="35"/>
      <c r="E63" s="77" t="s">
        <v>738</v>
      </c>
      <c r="F63" s="35"/>
      <c r="G63" s="35"/>
      <c r="H63" s="35"/>
      <c r="I63" s="35"/>
      <c r="J63" s="35"/>
      <c r="K63" s="50" t="s">
        <v>1</v>
      </c>
      <c r="L63" s="35"/>
      <c r="M63" s="50" t="s">
        <v>815</v>
      </c>
      <c r="N63" s="35"/>
      <c r="O63" s="50" t="s">
        <v>1</v>
      </c>
      <c r="P63" s="35"/>
    </row>
    <row r="64" spans="1:16" ht="12.75">
      <c r="A64" s="131" t="s">
        <v>1</v>
      </c>
      <c r="B64" s="35"/>
      <c r="C64" s="131" t="s">
        <v>816</v>
      </c>
      <c r="D64" s="35"/>
      <c r="E64" s="131" t="s">
        <v>817</v>
      </c>
      <c r="F64" s="35"/>
      <c r="G64" s="35"/>
      <c r="H64" s="35"/>
      <c r="I64" s="35"/>
      <c r="J64" s="35"/>
      <c r="K64" s="132" t="s">
        <v>818</v>
      </c>
      <c r="L64" s="35"/>
      <c r="M64" s="132" t="s">
        <v>39</v>
      </c>
      <c r="N64" s="35"/>
      <c r="O64" s="132" t="s">
        <v>41</v>
      </c>
      <c r="P64" s="35"/>
    </row>
    <row r="65" spans="1:16" ht="12.75">
      <c r="A65" s="131" t="s">
        <v>1</v>
      </c>
      <c r="B65" s="35"/>
      <c r="C65" s="131" t="s">
        <v>819</v>
      </c>
      <c r="D65" s="35"/>
      <c r="E65" s="131" t="s">
        <v>820</v>
      </c>
      <c r="F65" s="35"/>
      <c r="G65" s="35"/>
      <c r="H65" s="35"/>
      <c r="I65" s="35"/>
      <c r="J65" s="35"/>
      <c r="K65" s="132" t="s">
        <v>821</v>
      </c>
      <c r="L65" s="35"/>
      <c r="M65" s="132" t="s">
        <v>822</v>
      </c>
      <c r="N65" s="35"/>
      <c r="O65" s="132" t="s">
        <v>823</v>
      </c>
      <c r="P65" s="35"/>
    </row>
    <row r="66" spans="1:16" ht="12.75">
      <c r="A66" s="77" t="s">
        <v>1</v>
      </c>
      <c r="B66" s="35"/>
      <c r="C66" s="77" t="s">
        <v>824</v>
      </c>
      <c r="D66" s="35"/>
      <c r="E66" s="77" t="s">
        <v>825</v>
      </c>
      <c r="F66" s="35"/>
      <c r="G66" s="35"/>
      <c r="H66" s="35"/>
      <c r="I66" s="35"/>
      <c r="J66" s="35"/>
      <c r="K66" s="50" t="s">
        <v>1</v>
      </c>
      <c r="L66" s="35"/>
      <c r="M66" s="50" t="s">
        <v>822</v>
      </c>
      <c r="N66" s="35"/>
      <c r="O66" s="50" t="s">
        <v>1</v>
      </c>
      <c r="P66" s="35"/>
    </row>
    <row r="67" spans="1:16" ht="12.75">
      <c r="A67" s="133"/>
      <c r="B67" s="35"/>
      <c r="C67" s="133" t="s">
        <v>826</v>
      </c>
      <c r="D67" s="35"/>
      <c r="E67" s="133" t="s">
        <v>827</v>
      </c>
      <c r="F67" s="35"/>
      <c r="G67" s="35"/>
      <c r="H67" s="35"/>
      <c r="I67" s="35"/>
      <c r="J67" s="35"/>
      <c r="K67" s="134" t="s">
        <v>828</v>
      </c>
      <c r="L67" s="35"/>
      <c r="M67" s="134" t="s">
        <v>829</v>
      </c>
      <c r="N67" s="35"/>
      <c r="O67" s="134" t="s">
        <v>830</v>
      </c>
      <c r="P67" s="35"/>
    </row>
    <row r="68" spans="1:16" ht="12.75">
      <c r="A68" s="131" t="s">
        <v>1</v>
      </c>
      <c r="B68" s="35"/>
      <c r="C68" s="131" t="s">
        <v>737</v>
      </c>
      <c r="D68" s="35"/>
      <c r="E68" s="131" t="s">
        <v>738</v>
      </c>
      <c r="F68" s="35"/>
      <c r="G68" s="35"/>
      <c r="H68" s="35"/>
      <c r="I68" s="35"/>
      <c r="J68" s="35"/>
      <c r="K68" s="132" t="s">
        <v>828</v>
      </c>
      <c r="L68" s="35"/>
      <c r="M68" s="132" t="s">
        <v>829</v>
      </c>
      <c r="N68" s="35"/>
      <c r="O68" s="132" t="s">
        <v>830</v>
      </c>
      <c r="P68" s="35"/>
    </row>
    <row r="69" spans="1:16" ht="12.75">
      <c r="A69" s="77" t="s">
        <v>1</v>
      </c>
      <c r="B69" s="35"/>
      <c r="C69" s="77" t="s">
        <v>805</v>
      </c>
      <c r="D69" s="35"/>
      <c r="E69" s="77" t="s">
        <v>806</v>
      </c>
      <c r="F69" s="35"/>
      <c r="G69" s="35"/>
      <c r="H69" s="35"/>
      <c r="I69" s="35"/>
      <c r="J69" s="35"/>
      <c r="K69" s="50" t="s">
        <v>1</v>
      </c>
      <c r="L69" s="35"/>
      <c r="M69" s="50" t="s">
        <v>829</v>
      </c>
      <c r="N69" s="35"/>
      <c r="O69" s="50" t="s">
        <v>1</v>
      </c>
      <c r="P69" s="35"/>
    </row>
    <row r="70" spans="1:16" ht="12.75">
      <c r="A70" s="133"/>
      <c r="B70" s="35"/>
      <c r="C70" s="133" t="s">
        <v>831</v>
      </c>
      <c r="D70" s="35"/>
      <c r="E70" s="133" t="s">
        <v>832</v>
      </c>
      <c r="F70" s="35"/>
      <c r="G70" s="35"/>
      <c r="H70" s="35"/>
      <c r="I70" s="35"/>
      <c r="J70" s="35"/>
      <c r="K70" s="134" t="s">
        <v>555</v>
      </c>
      <c r="L70" s="35"/>
      <c r="M70" s="134" t="s">
        <v>833</v>
      </c>
      <c r="N70" s="35"/>
      <c r="O70" s="134" t="s">
        <v>834</v>
      </c>
      <c r="P70" s="35"/>
    </row>
    <row r="71" spans="1:16" ht="12.75">
      <c r="A71" s="131" t="s">
        <v>1</v>
      </c>
      <c r="B71" s="35"/>
      <c r="C71" s="131" t="s">
        <v>781</v>
      </c>
      <c r="D71" s="35"/>
      <c r="E71" s="131" t="s">
        <v>782</v>
      </c>
      <c r="F71" s="35"/>
      <c r="G71" s="35"/>
      <c r="H71" s="35"/>
      <c r="I71" s="35"/>
      <c r="J71" s="35"/>
      <c r="K71" s="132" t="s">
        <v>424</v>
      </c>
      <c r="L71" s="35"/>
      <c r="M71" s="132" t="s">
        <v>835</v>
      </c>
      <c r="N71" s="35"/>
      <c r="O71" s="132" t="s">
        <v>836</v>
      </c>
      <c r="P71" s="35"/>
    </row>
    <row r="72" spans="1:16" ht="12.75">
      <c r="A72" s="77" t="s">
        <v>1</v>
      </c>
      <c r="B72" s="35"/>
      <c r="C72" s="77" t="s">
        <v>796</v>
      </c>
      <c r="D72" s="35"/>
      <c r="E72" s="77" t="s">
        <v>797</v>
      </c>
      <c r="F72" s="35"/>
      <c r="G72" s="35"/>
      <c r="H72" s="35"/>
      <c r="I72" s="35"/>
      <c r="J72" s="35"/>
      <c r="K72" s="50" t="s">
        <v>1</v>
      </c>
      <c r="L72" s="35"/>
      <c r="M72" s="50" t="s">
        <v>835</v>
      </c>
      <c r="N72" s="35"/>
      <c r="O72" s="50" t="s">
        <v>1</v>
      </c>
      <c r="P72" s="35"/>
    </row>
    <row r="73" spans="1:16" ht="12.75">
      <c r="A73" s="131" t="s">
        <v>1</v>
      </c>
      <c r="B73" s="35"/>
      <c r="C73" s="131" t="s">
        <v>737</v>
      </c>
      <c r="D73" s="35"/>
      <c r="E73" s="131" t="s">
        <v>738</v>
      </c>
      <c r="F73" s="35"/>
      <c r="G73" s="35"/>
      <c r="H73" s="35"/>
      <c r="I73" s="35"/>
      <c r="J73" s="35"/>
      <c r="K73" s="132" t="s">
        <v>837</v>
      </c>
      <c r="L73" s="35"/>
      <c r="M73" s="132" t="s">
        <v>39</v>
      </c>
      <c r="N73" s="35"/>
      <c r="O73" s="132" t="s">
        <v>41</v>
      </c>
      <c r="P73" s="35"/>
    </row>
    <row r="74" spans="1:16" ht="12.75">
      <c r="A74" s="131" t="s">
        <v>1</v>
      </c>
      <c r="B74" s="35"/>
      <c r="C74" s="131" t="s">
        <v>838</v>
      </c>
      <c r="D74" s="35"/>
      <c r="E74" s="131" t="s">
        <v>839</v>
      </c>
      <c r="F74" s="35"/>
      <c r="G74" s="35"/>
      <c r="H74" s="35"/>
      <c r="I74" s="35"/>
      <c r="J74" s="35"/>
      <c r="K74" s="132" t="s">
        <v>204</v>
      </c>
      <c r="L74" s="35"/>
      <c r="M74" s="132" t="s">
        <v>840</v>
      </c>
      <c r="N74" s="35"/>
      <c r="O74" s="132" t="s">
        <v>841</v>
      </c>
      <c r="P74" s="35"/>
    </row>
    <row r="75" spans="1:16" ht="12.75">
      <c r="A75" s="77" t="s">
        <v>1</v>
      </c>
      <c r="B75" s="35"/>
      <c r="C75" s="77" t="s">
        <v>842</v>
      </c>
      <c r="D75" s="35"/>
      <c r="E75" s="77" t="s">
        <v>843</v>
      </c>
      <c r="F75" s="35"/>
      <c r="G75" s="35"/>
      <c r="H75" s="35"/>
      <c r="I75" s="35"/>
      <c r="J75" s="35"/>
      <c r="K75" s="50" t="s">
        <v>1</v>
      </c>
      <c r="L75" s="35"/>
      <c r="M75" s="50" t="s">
        <v>840</v>
      </c>
      <c r="N75" s="35"/>
      <c r="O75" s="50" t="s">
        <v>1</v>
      </c>
      <c r="P75" s="35"/>
    </row>
    <row r="76" spans="1:16" ht="12.75">
      <c r="A76" s="131" t="s">
        <v>1</v>
      </c>
      <c r="B76" s="35"/>
      <c r="C76" s="131" t="s">
        <v>844</v>
      </c>
      <c r="D76" s="35"/>
      <c r="E76" s="131" t="s">
        <v>845</v>
      </c>
      <c r="F76" s="35"/>
      <c r="G76" s="35"/>
      <c r="H76" s="35"/>
      <c r="I76" s="35"/>
      <c r="J76" s="35"/>
      <c r="K76" s="132" t="s">
        <v>828</v>
      </c>
      <c r="L76" s="35"/>
      <c r="M76" s="132" t="s">
        <v>39</v>
      </c>
      <c r="N76" s="35"/>
      <c r="O76" s="132" t="s">
        <v>41</v>
      </c>
      <c r="P76" s="35"/>
    </row>
    <row r="77" spans="1:16" ht="12.75">
      <c r="A77" s="131" t="s">
        <v>1</v>
      </c>
      <c r="B77" s="35"/>
      <c r="C77" s="131" t="s">
        <v>846</v>
      </c>
      <c r="D77" s="35"/>
      <c r="E77" s="131" t="s">
        <v>847</v>
      </c>
      <c r="F77" s="35"/>
      <c r="G77" s="35"/>
      <c r="H77" s="35"/>
      <c r="I77" s="35"/>
      <c r="J77" s="35"/>
      <c r="K77" s="132" t="s">
        <v>518</v>
      </c>
      <c r="L77" s="35"/>
      <c r="M77" s="132" t="s">
        <v>518</v>
      </c>
      <c r="N77" s="35"/>
      <c r="O77" s="132" t="s">
        <v>45</v>
      </c>
      <c r="P77" s="35"/>
    </row>
    <row r="78" spans="1:16" ht="12.75">
      <c r="A78" s="77" t="s">
        <v>1</v>
      </c>
      <c r="B78" s="35"/>
      <c r="C78" s="77" t="s">
        <v>848</v>
      </c>
      <c r="D78" s="35"/>
      <c r="E78" s="77" t="s">
        <v>849</v>
      </c>
      <c r="F78" s="35"/>
      <c r="G78" s="35"/>
      <c r="H78" s="35"/>
      <c r="I78" s="35"/>
      <c r="J78" s="35"/>
      <c r="K78" s="50" t="s">
        <v>1</v>
      </c>
      <c r="L78" s="35"/>
      <c r="M78" s="50" t="s">
        <v>518</v>
      </c>
      <c r="N78" s="35"/>
      <c r="O78" s="50" t="s">
        <v>1</v>
      </c>
      <c r="P78" s="35"/>
    </row>
    <row r="79" spans="1:16" ht="12.75">
      <c r="A79" s="131" t="s">
        <v>1</v>
      </c>
      <c r="B79" s="35"/>
      <c r="C79" s="131" t="s">
        <v>850</v>
      </c>
      <c r="D79" s="35"/>
      <c r="E79" s="131" t="s">
        <v>851</v>
      </c>
      <c r="F79" s="35"/>
      <c r="G79" s="35"/>
      <c r="H79" s="35"/>
      <c r="I79" s="35"/>
      <c r="J79" s="35"/>
      <c r="K79" s="132" t="s">
        <v>383</v>
      </c>
      <c r="L79" s="35"/>
      <c r="M79" s="132" t="s">
        <v>39</v>
      </c>
      <c r="N79" s="35"/>
      <c r="O79" s="132" t="s">
        <v>41</v>
      </c>
      <c r="P79" s="35"/>
    </row>
    <row r="80" spans="1:16" ht="24.75" customHeight="1">
      <c r="A80" s="133"/>
      <c r="B80" s="35"/>
      <c r="C80" s="133" t="s">
        <v>852</v>
      </c>
      <c r="D80" s="35"/>
      <c r="E80" s="154" t="s">
        <v>853</v>
      </c>
      <c r="F80" s="155"/>
      <c r="G80" s="155"/>
      <c r="H80" s="155"/>
      <c r="I80" s="155"/>
      <c r="J80" s="155"/>
      <c r="K80" s="152" t="s">
        <v>854</v>
      </c>
      <c r="L80" s="146"/>
      <c r="M80" s="152" t="s">
        <v>855</v>
      </c>
      <c r="N80" s="146"/>
      <c r="O80" s="152" t="s">
        <v>856</v>
      </c>
      <c r="P80" s="146"/>
    </row>
    <row r="81" spans="1:16" ht="12.75">
      <c r="A81" s="131" t="s">
        <v>1</v>
      </c>
      <c r="B81" s="35"/>
      <c r="C81" s="131" t="s">
        <v>737</v>
      </c>
      <c r="D81" s="35"/>
      <c r="E81" s="131" t="s">
        <v>738</v>
      </c>
      <c r="F81" s="35"/>
      <c r="G81" s="35"/>
      <c r="H81" s="35"/>
      <c r="I81" s="35"/>
      <c r="J81" s="35"/>
      <c r="K81" s="132" t="s">
        <v>857</v>
      </c>
      <c r="L81" s="35"/>
      <c r="M81" s="132" t="s">
        <v>858</v>
      </c>
      <c r="N81" s="35"/>
      <c r="O81" s="132" t="s">
        <v>859</v>
      </c>
      <c r="P81" s="35"/>
    </row>
    <row r="82" spans="1:16" ht="12.75">
      <c r="A82" s="77" t="s">
        <v>1</v>
      </c>
      <c r="B82" s="35"/>
      <c r="C82" s="77" t="s">
        <v>860</v>
      </c>
      <c r="D82" s="35"/>
      <c r="E82" s="77" t="s">
        <v>861</v>
      </c>
      <c r="F82" s="35"/>
      <c r="G82" s="35"/>
      <c r="H82" s="35"/>
      <c r="I82" s="35"/>
      <c r="J82" s="35"/>
      <c r="K82" s="50" t="s">
        <v>1</v>
      </c>
      <c r="L82" s="35"/>
      <c r="M82" s="50" t="s">
        <v>858</v>
      </c>
      <c r="N82" s="35"/>
      <c r="O82" s="50" t="s">
        <v>1</v>
      </c>
      <c r="P82" s="35"/>
    </row>
    <row r="83" spans="1:16" ht="12.75">
      <c r="A83" s="131" t="s">
        <v>1</v>
      </c>
      <c r="B83" s="35"/>
      <c r="C83" s="131" t="s">
        <v>862</v>
      </c>
      <c r="D83" s="35"/>
      <c r="E83" s="131" t="s">
        <v>863</v>
      </c>
      <c r="F83" s="35"/>
      <c r="G83" s="35"/>
      <c r="H83" s="35"/>
      <c r="I83" s="35"/>
      <c r="J83" s="35"/>
      <c r="K83" s="132" t="s">
        <v>864</v>
      </c>
      <c r="L83" s="35"/>
      <c r="M83" s="132" t="s">
        <v>865</v>
      </c>
      <c r="N83" s="35"/>
      <c r="O83" s="132" t="s">
        <v>866</v>
      </c>
      <c r="P83" s="35"/>
    </row>
    <row r="84" spans="1:16" ht="12.75">
      <c r="A84" s="77" t="s">
        <v>1</v>
      </c>
      <c r="B84" s="35"/>
      <c r="C84" s="77" t="s">
        <v>867</v>
      </c>
      <c r="D84" s="35"/>
      <c r="E84" s="77" t="s">
        <v>868</v>
      </c>
      <c r="F84" s="35"/>
      <c r="G84" s="35"/>
      <c r="H84" s="35"/>
      <c r="I84" s="35"/>
      <c r="J84" s="35"/>
      <c r="K84" s="50" t="s">
        <v>1</v>
      </c>
      <c r="L84" s="35"/>
      <c r="M84" s="50" t="s">
        <v>865</v>
      </c>
      <c r="N84" s="35"/>
      <c r="O84" s="50" t="s">
        <v>1</v>
      </c>
      <c r="P84" s="35"/>
    </row>
    <row r="85" spans="1:16" ht="12.75">
      <c r="A85" s="133"/>
      <c r="B85" s="35"/>
      <c r="C85" s="133" t="s">
        <v>869</v>
      </c>
      <c r="D85" s="35"/>
      <c r="E85" s="133" t="s">
        <v>870</v>
      </c>
      <c r="F85" s="35"/>
      <c r="G85" s="35"/>
      <c r="H85" s="35"/>
      <c r="I85" s="35"/>
      <c r="J85" s="35"/>
      <c r="K85" s="134" t="s">
        <v>871</v>
      </c>
      <c r="L85" s="35"/>
      <c r="M85" s="134" t="s">
        <v>872</v>
      </c>
      <c r="N85" s="35"/>
      <c r="O85" s="134" t="s">
        <v>873</v>
      </c>
      <c r="P85" s="35"/>
    </row>
    <row r="86" spans="1:16" ht="12.75">
      <c r="A86" s="131" t="s">
        <v>1</v>
      </c>
      <c r="B86" s="35"/>
      <c r="C86" s="131" t="s">
        <v>737</v>
      </c>
      <c r="D86" s="35"/>
      <c r="E86" s="131" t="s">
        <v>738</v>
      </c>
      <c r="F86" s="35"/>
      <c r="G86" s="35"/>
      <c r="H86" s="35"/>
      <c r="I86" s="35"/>
      <c r="J86" s="35"/>
      <c r="K86" s="132" t="s">
        <v>871</v>
      </c>
      <c r="L86" s="35"/>
      <c r="M86" s="132" t="s">
        <v>872</v>
      </c>
      <c r="N86" s="35"/>
      <c r="O86" s="132" t="s">
        <v>873</v>
      </c>
      <c r="P86" s="35"/>
    </row>
    <row r="87" spans="1:16" ht="12.75">
      <c r="A87" s="77" t="s">
        <v>1</v>
      </c>
      <c r="B87" s="35"/>
      <c r="C87" s="77" t="s">
        <v>814</v>
      </c>
      <c r="D87" s="35"/>
      <c r="E87" s="77" t="s">
        <v>738</v>
      </c>
      <c r="F87" s="35"/>
      <c r="G87" s="35"/>
      <c r="H87" s="35"/>
      <c r="I87" s="35"/>
      <c r="J87" s="35"/>
      <c r="K87" s="50" t="s">
        <v>1</v>
      </c>
      <c r="L87" s="35"/>
      <c r="M87" s="50" t="s">
        <v>872</v>
      </c>
      <c r="N87" s="35"/>
      <c r="O87" s="50" t="s">
        <v>1</v>
      </c>
      <c r="P87" s="35"/>
    </row>
    <row r="88" spans="1:16" ht="12.75">
      <c r="A88" s="133"/>
      <c r="B88" s="35"/>
      <c r="C88" s="133" t="s">
        <v>874</v>
      </c>
      <c r="D88" s="35"/>
      <c r="E88" s="133" t="s">
        <v>875</v>
      </c>
      <c r="F88" s="35"/>
      <c r="G88" s="35"/>
      <c r="H88" s="35"/>
      <c r="I88" s="35"/>
      <c r="J88" s="35"/>
      <c r="K88" s="134" t="s">
        <v>876</v>
      </c>
      <c r="L88" s="35"/>
      <c r="M88" s="134" t="s">
        <v>877</v>
      </c>
      <c r="N88" s="35"/>
      <c r="O88" s="134" t="s">
        <v>878</v>
      </c>
      <c r="P88" s="35"/>
    </row>
    <row r="89" spans="1:16" ht="12.75">
      <c r="A89" s="131" t="s">
        <v>1</v>
      </c>
      <c r="B89" s="35"/>
      <c r="C89" s="131" t="s">
        <v>781</v>
      </c>
      <c r="D89" s="35"/>
      <c r="E89" s="131" t="s">
        <v>782</v>
      </c>
      <c r="F89" s="35"/>
      <c r="G89" s="35"/>
      <c r="H89" s="35"/>
      <c r="I89" s="35"/>
      <c r="J89" s="35"/>
      <c r="K89" s="132" t="s">
        <v>876</v>
      </c>
      <c r="L89" s="35"/>
      <c r="M89" s="132" t="s">
        <v>877</v>
      </c>
      <c r="N89" s="35"/>
      <c r="O89" s="132" t="s">
        <v>878</v>
      </c>
      <c r="P89" s="35"/>
    </row>
    <row r="90" spans="1:16" ht="12.75">
      <c r="A90" s="77" t="s">
        <v>1</v>
      </c>
      <c r="B90" s="35"/>
      <c r="C90" s="77" t="s">
        <v>784</v>
      </c>
      <c r="D90" s="35"/>
      <c r="E90" s="77" t="s">
        <v>785</v>
      </c>
      <c r="F90" s="35"/>
      <c r="G90" s="35"/>
      <c r="H90" s="35"/>
      <c r="I90" s="35"/>
      <c r="J90" s="35"/>
      <c r="K90" s="50" t="s">
        <v>1</v>
      </c>
      <c r="L90" s="35"/>
      <c r="M90" s="50" t="s">
        <v>828</v>
      </c>
      <c r="N90" s="35"/>
      <c r="O90" s="50" t="s">
        <v>1</v>
      </c>
      <c r="P90" s="35"/>
    </row>
    <row r="91" spans="1:16" ht="12.75">
      <c r="A91" s="77" t="s">
        <v>1</v>
      </c>
      <c r="B91" s="35"/>
      <c r="C91" s="77" t="s">
        <v>879</v>
      </c>
      <c r="D91" s="35"/>
      <c r="E91" s="77" t="s">
        <v>880</v>
      </c>
      <c r="F91" s="35"/>
      <c r="G91" s="35"/>
      <c r="H91" s="35"/>
      <c r="I91" s="35"/>
      <c r="J91" s="35"/>
      <c r="K91" s="50" t="s">
        <v>1</v>
      </c>
      <c r="L91" s="35"/>
      <c r="M91" s="50" t="s">
        <v>881</v>
      </c>
      <c r="N91" s="35"/>
      <c r="O91" s="50" t="s">
        <v>1</v>
      </c>
      <c r="P91" s="35"/>
    </row>
    <row r="92" spans="1:16" ht="12.75">
      <c r="A92" s="136" t="s">
        <v>1</v>
      </c>
      <c r="B92" s="35"/>
      <c r="C92" s="136" t="s">
        <v>882</v>
      </c>
      <c r="D92" s="35"/>
      <c r="E92" s="136" t="s">
        <v>883</v>
      </c>
      <c r="F92" s="35"/>
      <c r="G92" s="35"/>
      <c r="H92" s="35"/>
      <c r="I92" s="35"/>
      <c r="J92" s="35"/>
      <c r="K92" s="137" t="s">
        <v>204</v>
      </c>
      <c r="L92" s="35"/>
      <c r="M92" s="137" t="s">
        <v>39</v>
      </c>
      <c r="N92" s="35"/>
      <c r="O92" s="137" t="s">
        <v>41</v>
      </c>
      <c r="P92" s="35"/>
    </row>
    <row r="93" spans="1:16" ht="12.75">
      <c r="A93" s="133"/>
      <c r="B93" s="35"/>
      <c r="C93" s="133" t="s">
        <v>884</v>
      </c>
      <c r="D93" s="35"/>
      <c r="E93" s="133" t="s">
        <v>885</v>
      </c>
      <c r="F93" s="35"/>
      <c r="G93" s="35"/>
      <c r="H93" s="35"/>
      <c r="I93" s="35"/>
      <c r="J93" s="35"/>
      <c r="K93" s="134" t="s">
        <v>204</v>
      </c>
      <c r="L93" s="35"/>
      <c r="M93" s="134" t="s">
        <v>39</v>
      </c>
      <c r="N93" s="35"/>
      <c r="O93" s="134" t="s">
        <v>41</v>
      </c>
      <c r="P93" s="35"/>
    </row>
    <row r="94" spans="1:16" ht="12.75">
      <c r="A94" s="131" t="s">
        <v>1</v>
      </c>
      <c r="B94" s="35"/>
      <c r="C94" s="131" t="s">
        <v>838</v>
      </c>
      <c r="D94" s="35"/>
      <c r="E94" s="131" t="s">
        <v>839</v>
      </c>
      <c r="F94" s="35"/>
      <c r="G94" s="35"/>
      <c r="H94" s="35"/>
      <c r="I94" s="35"/>
      <c r="J94" s="35"/>
      <c r="K94" s="132" t="s">
        <v>204</v>
      </c>
      <c r="L94" s="35"/>
      <c r="M94" s="132" t="s">
        <v>39</v>
      </c>
      <c r="N94" s="35"/>
      <c r="O94" s="132" t="s">
        <v>41</v>
      </c>
      <c r="P94" s="35"/>
    </row>
    <row r="95" spans="1:16" ht="12.75">
      <c r="A95" s="136" t="s">
        <v>1</v>
      </c>
      <c r="B95" s="35"/>
      <c r="C95" s="136" t="s">
        <v>886</v>
      </c>
      <c r="D95" s="35"/>
      <c r="E95" s="136" t="s">
        <v>887</v>
      </c>
      <c r="F95" s="35"/>
      <c r="G95" s="35"/>
      <c r="H95" s="35"/>
      <c r="I95" s="35"/>
      <c r="J95" s="35"/>
      <c r="K95" s="137" t="s">
        <v>888</v>
      </c>
      <c r="L95" s="35"/>
      <c r="M95" s="137" t="s">
        <v>889</v>
      </c>
      <c r="N95" s="35"/>
      <c r="O95" s="137" t="s">
        <v>890</v>
      </c>
      <c r="P95" s="35"/>
    </row>
    <row r="96" spans="1:16" ht="12.75">
      <c r="A96" s="133"/>
      <c r="B96" s="35"/>
      <c r="C96" s="133" t="s">
        <v>831</v>
      </c>
      <c r="D96" s="35"/>
      <c r="E96" s="133" t="s">
        <v>891</v>
      </c>
      <c r="F96" s="35"/>
      <c r="G96" s="35"/>
      <c r="H96" s="35"/>
      <c r="I96" s="35"/>
      <c r="J96" s="35"/>
      <c r="K96" s="134" t="s">
        <v>406</v>
      </c>
      <c r="L96" s="35"/>
      <c r="M96" s="134" t="s">
        <v>892</v>
      </c>
      <c r="N96" s="35"/>
      <c r="O96" s="134" t="s">
        <v>893</v>
      </c>
      <c r="P96" s="35"/>
    </row>
    <row r="97" spans="1:16" ht="12.75">
      <c r="A97" s="131" t="s">
        <v>1</v>
      </c>
      <c r="B97" s="35"/>
      <c r="C97" s="131" t="s">
        <v>862</v>
      </c>
      <c r="D97" s="35"/>
      <c r="E97" s="131" t="s">
        <v>863</v>
      </c>
      <c r="F97" s="35"/>
      <c r="G97" s="35"/>
      <c r="H97" s="35"/>
      <c r="I97" s="35"/>
      <c r="J97" s="35"/>
      <c r="K97" s="132" t="s">
        <v>406</v>
      </c>
      <c r="L97" s="35"/>
      <c r="M97" s="132" t="s">
        <v>892</v>
      </c>
      <c r="N97" s="35"/>
      <c r="O97" s="132" t="s">
        <v>893</v>
      </c>
      <c r="P97" s="35"/>
    </row>
    <row r="98" spans="1:16" ht="12.75">
      <c r="A98" s="77" t="s">
        <v>1</v>
      </c>
      <c r="B98" s="35"/>
      <c r="C98" s="77" t="s">
        <v>867</v>
      </c>
      <c r="D98" s="35"/>
      <c r="E98" s="77" t="s">
        <v>868</v>
      </c>
      <c r="F98" s="35"/>
      <c r="G98" s="35"/>
      <c r="H98" s="35"/>
      <c r="I98" s="35"/>
      <c r="J98" s="35"/>
      <c r="K98" s="50" t="s">
        <v>1</v>
      </c>
      <c r="L98" s="35"/>
      <c r="M98" s="50" t="s">
        <v>892</v>
      </c>
      <c r="N98" s="35"/>
      <c r="O98" s="50" t="s">
        <v>1</v>
      </c>
      <c r="P98" s="35"/>
    </row>
    <row r="99" spans="1:16" ht="12.75">
      <c r="A99" s="133"/>
      <c r="B99" s="35"/>
      <c r="C99" s="133" t="s">
        <v>852</v>
      </c>
      <c r="D99" s="35"/>
      <c r="E99" s="133" t="s">
        <v>894</v>
      </c>
      <c r="F99" s="35"/>
      <c r="G99" s="35"/>
      <c r="H99" s="35"/>
      <c r="I99" s="35"/>
      <c r="J99" s="35"/>
      <c r="K99" s="134" t="s">
        <v>895</v>
      </c>
      <c r="L99" s="35"/>
      <c r="M99" s="134" t="s">
        <v>896</v>
      </c>
      <c r="N99" s="35"/>
      <c r="O99" s="134" t="s">
        <v>897</v>
      </c>
      <c r="P99" s="35"/>
    </row>
    <row r="100" spans="1:16" ht="12.75">
      <c r="A100" s="131" t="s">
        <v>1</v>
      </c>
      <c r="B100" s="35"/>
      <c r="C100" s="131" t="s">
        <v>862</v>
      </c>
      <c r="D100" s="35"/>
      <c r="E100" s="131" t="s">
        <v>863</v>
      </c>
      <c r="F100" s="35"/>
      <c r="G100" s="35"/>
      <c r="H100" s="35"/>
      <c r="I100" s="35"/>
      <c r="J100" s="35"/>
      <c r="K100" s="132" t="s">
        <v>895</v>
      </c>
      <c r="L100" s="35"/>
      <c r="M100" s="132" t="s">
        <v>896</v>
      </c>
      <c r="N100" s="35"/>
      <c r="O100" s="132" t="s">
        <v>897</v>
      </c>
      <c r="P100" s="35"/>
    </row>
    <row r="101" spans="1:16" ht="12.75">
      <c r="A101" s="77" t="s">
        <v>1</v>
      </c>
      <c r="B101" s="35"/>
      <c r="C101" s="77" t="s">
        <v>867</v>
      </c>
      <c r="D101" s="35"/>
      <c r="E101" s="77" t="s">
        <v>868</v>
      </c>
      <c r="F101" s="35"/>
      <c r="G101" s="35"/>
      <c r="H101" s="35"/>
      <c r="I101" s="35"/>
      <c r="J101" s="35"/>
      <c r="K101" s="50" t="s">
        <v>1</v>
      </c>
      <c r="L101" s="35"/>
      <c r="M101" s="50" t="s">
        <v>896</v>
      </c>
      <c r="N101" s="35"/>
      <c r="O101" s="50" t="s">
        <v>1</v>
      </c>
      <c r="P101" s="35"/>
    </row>
    <row r="102" spans="1:16" ht="12.75">
      <c r="A102" s="133"/>
      <c r="B102" s="35"/>
      <c r="C102" s="133" t="s">
        <v>884</v>
      </c>
      <c r="D102" s="35"/>
      <c r="E102" s="133" t="s">
        <v>898</v>
      </c>
      <c r="F102" s="35"/>
      <c r="G102" s="35"/>
      <c r="H102" s="35"/>
      <c r="I102" s="35"/>
      <c r="J102" s="35"/>
      <c r="K102" s="134" t="s">
        <v>432</v>
      </c>
      <c r="L102" s="35"/>
      <c r="M102" s="134" t="s">
        <v>39</v>
      </c>
      <c r="N102" s="35"/>
      <c r="O102" s="134" t="s">
        <v>41</v>
      </c>
      <c r="P102" s="35"/>
    </row>
    <row r="103" spans="1:16" ht="12.75">
      <c r="A103" s="131" t="s">
        <v>1</v>
      </c>
      <c r="B103" s="35"/>
      <c r="C103" s="131" t="s">
        <v>862</v>
      </c>
      <c r="D103" s="35"/>
      <c r="E103" s="131" t="s">
        <v>863</v>
      </c>
      <c r="F103" s="35"/>
      <c r="G103" s="35"/>
      <c r="H103" s="35"/>
      <c r="I103" s="35"/>
      <c r="J103" s="35"/>
      <c r="K103" s="132" t="s">
        <v>491</v>
      </c>
      <c r="L103" s="35"/>
      <c r="M103" s="132" t="s">
        <v>39</v>
      </c>
      <c r="N103" s="35"/>
      <c r="O103" s="132" t="s">
        <v>41</v>
      </c>
      <c r="P103" s="35"/>
    </row>
    <row r="104" spans="1:16" ht="12.75">
      <c r="A104" s="131" t="s">
        <v>1</v>
      </c>
      <c r="B104" s="35"/>
      <c r="C104" s="131" t="s">
        <v>846</v>
      </c>
      <c r="D104" s="35"/>
      <c r="E104" s="131" t="s">
        <v>847</v>
      </c>
      <c r="F104" s="35"/>
      <c r="G104" s="35"/>
      <c r="H104" s="35"/>
      <c r="I104" s="35"/>
      <c r="J104" s="35"/>
      <c r="K104" s="132" t="s">
        <v>491</v>
      </c>
      <c r="L104" s="35"/>
      <c r="M104" s="132" t="s">
        <v>39</v>
      </c>
      <c r="N104" s="35"/>
      <c r="O104" s="132" t="s">
        <v>41</v>
      </c>
      <c r="P104" s="35"/>
    </row>
    <row r="105" spans="1:16" ht="12.75">
      <c r="A105" s="133"/>
      <c r="B105" s="35"/>
      <c r="C105" s="133" t="s">
        <v>899</v>
      </c>
      <c r="D105" s="35"/>
      <c r="E105" s="133" t="s">
        <v>900</v>
      </c>
      <c r="F105" s="35"/>
      <c r="G105" s="35"/>
      <c r="H105" s="35"/>
      <c r="I105" s="35"/>
      <c r="J105" s="35"/>
      <c r="K105" s="134" t="s">
        <v>901</v>
      </c>
      <c r="L105" s="35"/>
      <c r="M105" s="134" t="s">
        <v>902</v>
      </c>
      <c r="N105" s="35"/>
      <c r="O105" s="134" t="s">
        <v>903</v>
      </c>
      <c r="P105" s="35"/>
    </row>
    <row r="106" spans="1:16" ht="12.75">
      <c r="A106" s="131" t="s">
        <v>1</v>
      </c>
      <c r="B106" s="35"/>
      <c r="C106" s="131" t="s">
        <v>862</v>
      </c>
      <c r="D106" s="35"/>
      <c r="E106" s="131" t="s">
        <v>863</v>
      </c>
      <c r="F106" s="35"/>
      <c r="G106" s="35"/>
      <c r="H106" s="35"/>
      <c r="I106" s="35"/>
      <c r="J106" s="35"/>
      <c r="K106" s="132" t="s">
        <v>901</v>
      </c>
      <c r="L106" s="35"/>
      <c r="M106" s="132" t="s">
        <v>902</v>
      </c>
      <c r="N106" s="35"/>
      <c r="O106" s="132" t="s">
        <v>903</v>
      </c>
      <c r="P106" s="35"/>
    </row>
    <row r="107" spans="1:16" ht="12.75">
      <c r="A107" s="77" t="s">
        <v>1</v>
      </c>
      <c r="B107" s="35"/>
      <c r="C107" s="77" t="s">
        <v>867</v>
      </c>
      <c r="D107" s="35"/>
      <c r="E107" s="77" t="s">
        <v>868</v>
      </c>
      <c r="F107" s="35"/>
      <c r="G107" s="35"/>
      <c r="H107" s="35"/>
      <c r="I107" s="35"/>
      <c r="J107" s="35"/>
      <c r="K107" s="50" t="s">
        <v>1</v>
      </c>
      <c r="L107" s="35"/>
      <c r="M107" s="50" t="s">
        <v>902</v>
      </c>
      <c r="N107" s="35"/>
      <c r="O107" s="50" t="s">
        <v>1</v>
      </c>
      <c r="P107" s="35"/>
    </row>
    <row r="108" spans="1:16" ht="12.75">
      <c r="A108" s="133"/>
      <c r="B108" s="35"/>
      <c r="C108" s="133" t="s">
        <v>869</v>
      </c>
      <c r="D108" s="35"/>
      <c r="E108" s="133" t="s">
        <v>904</v>
      </c>
      <c r="F108" s="35"/>
      <c r="G108" s="35"/>
      <c r="H108" s="35"/>
      <c r="I108" s="35"/>
      <c r="J108" s="35"/>
      <c r="K108" s="134" t="s">
        <v>905</v>
      </c>
      <c r="L108" s="35"/>
      <c r="M108" s="134" t="s">
        <v>906</v>
      </c>
      <c r="N108" s="35"/>
      <c r="O108" s="134" t="s">
        <v>907</v>
      </c>
      <c r="P108" s="35"/>
    </row>
    <row r="109" spans="1:16" ht="12.75">
      <c r="A109" s="131" t="s">
        <v>1</v>
      </c>
      <c r="B109" s="35"/>
      <c r="C109" s="131" t="s">
        <v>862</v>
      </c>
      <c r="D109" s="35"/>
      <c r="E109" s="131" t="s">
        <v>863</v>
      </c>
      <c r="F109" s="35"/>
      <c r="G109" s="35"/>
      <c r="H109" s="35"/>
      <c r="I109" s="35"/>
      <c r="J109" s="35"/>
      <c r="K109" s="132" t="s">
        <v>908</v>
      </c>
      <c r="L109" s="35"/>
      <c r="M109" s="132" t="s">
        <v>909</v>
      </c>
      <c r="N109" s="35"/>
      <c r="O109" s="132" t="s">
        <v>910</v>
      </c>
      <c r="P109" s="35"/>
    </row>
    <row r="110" spans="1:16" ht="12.75">
      <c r="A110" s="77" t="s">
        <v>1</v>
      </c>
      <c r="B110" s="35"/>
      <c r="C110" s="77" t="s">
        <v>867</v>
      </c>
      <c r="D110" s="35"/>
      <c r="E110" s="77" t="s">
        <v>868</v>
      </c>
      <c r="F110" s="35"/>
      <c r="G110" s="35"/>
      <c r="H110" s="35"/>
      <c r="I110" s="35"/>
      <c r="J110" s="35"/>
      <c r="K110" s="50" t="s">
        <v>1</v>
      </c>
      <c r="L110" s="35"/>
      <c r="M110" s="50" t="s">
        <v>909</v>
      </c>
      <c r="N110" s="35"/>
      <c r="O110" s="50" t="s">
        <v>1</v>
      </c>
      <c r="P110" s="35"/>
    </row>
    <row r="111" spans="1:16" ht="12.75">
      <c r="A111" s="131" t="s">
        <v>1</v>
      </c>
      <c r="B111" s="35"/>
      <c r="C111" s="131" t="s">
        <v>846</v>
      </c>
      <c r="D111" s="35"/>
      <c r="E111" s="131" t="s">
        <v>847</v>
      </c>
      <c r="F111" s="35"/>
      <c r="G111" s="35"/>
      <c r="H111" s="35"/>
      <c r="I111" s="35"/>
      <c r="J111" s="35"/>
      <c r="K111" s="132" t="s">
        <v>828</v>
      </c>
      <c r="L111" s="35"/>
      <c r="M111" s="132" t="s">
        <v>840</v>
      </c>
      <c r="N111" s="35"/>
      <c r="O111" s="132" t="s">
        <v>126</v>
      </c>
      <c r="P111" s="35"/>
    </row>
    <row r="112" spans="1:16" ht="12.75">
      <c r="A112" s="77" t="s">
        <v>1</v>
      </c>
      <c r="B112" s="35"/>
      <c r="C112" s="77" t="s">
        <v>848</v>
      </c>
      <c r="D112" s="35"/>
      <c r="E112" s="77" t="s">
        <v>849</v>
      </c>
      <c r="F112" s="35"/>
      <c r="G112" s="35"/>
      <c r="H112" s="35"/>
      <c r="I112" s="35"/>
      <c r="J112" s="35"/>
      <c r="K112" s="50" t="s">
        <v>1</v>
      </c>
      <c r="L112" s="35"/>
      <c r="M112" s="50" t="s">
        <v>840</v>
      </c>
      <c r="N112" s="35"/>
      <c r="O112" s="50" t="s">
        <v>1</v>
      </c>
      <c r="P112" s="35"/>
    </row>
    <row r="113" spans="1:16" ht="12.75">
      <c r="A113" s="133"/>
      <c r="B113" s="35"/>
      <c r="C113" s="133" t="s">
        <v>911</v>
      </c>
      <c r="D113" s="35"/>
      <c r="E113" s="133" t="s">
        <v>912</v>
      </c>
      <c r="F113" s="35"/>
      <c r="G113" s="35"/>
      <c r="H113" s="35"/>
      <c r="I113" s="35"/>
      <c r="J113" s="35"/>
      <c r="K113" s="134" t="s">
        <v>913</v>
      </c>
      <c r="L113" s="35"/>
      <c r="M113" s="134" t="s">
        <v>914</v>
      </c>
      <c r="N113" s="35"/>
      <c r="O113" s="134" t="s">
        <v>915</v>
      </c>
      <c r="P113" s="35"/>
    </row>
    <row r="114" spans="1:16" ht="12.75">
      <c r="A114" s="131" t="s">
        <v>1</v>
      </c>
      <c r="B114" s="35"/>
      <c r="C114" s="131" t="s">
        <v>862</v>
      </c>
      <c r="D114" s="35"/>
      <c r="E114" s="131" t="s">
        <v>863</v>
      </c>
      <c r="F114" s="35"/>
      <c r="G114" s="35"/>
      <c r="H114" s="35"/>
      <c r="I114" s="35"/>
      <c r="J114" s="35"/>
      <c r="K114" s="132" t="s">
        <v>913</v>
      </c>
      <c r="L114" s="35"/>
      <c r="M114" s="132" t="s">
        <v>914</v>
      </c>
      <c r="N114" s="35"/>
      <c r="O114" s="132" t="s">
        <v>915</v>
      </c>
      <c r="P114" s="35"/>
    </row>
    <row r="115" spans="1:16" ht="12.75">
      <c r="A115" s="77" t="s">
        <v>1</v>
      </c>
      <c r="B115" s="35"/>
      <c r="C115" s="77" t="s">
        <v>867</v>
      </c>
      <c r="D115" s="35"/>
      <c r="E115" s="77" t="s">
        <v>868</v>
      </c>
      <c r="F115" s="35"/>
      <c r="G115" s="35"/>
      <c r="H115" s="35"/>
      <c r="I115" s="35"/>
      <c r="J115" s="35"/>
      <c r="K115" s="50" t="s">
        <v>1</v>
      </c>
      <c r="L115" s="35"/>
      <c r="M115" s="50" t="s">
        <v>914</v>
      </c>
      <c r="N115" s="35"/>
      <c r="O115" s="50" t="s">
        <v>1</v>
      </c>
      <c r="P115" s="35"/>
    </row>
    <row r="116" spans="1:16" ht="12.75">
      <c r="A116" s="133"/>
      <c r="B116" s="35"/>
      <c r="C116" s="133" t="s">
        <v>916</v>
      </c>
      <c r="D116" s="35"/>
      <c r="E116" s="133" t="s">
        <v>917</v>
      </c>
      <c r="F116" s="35"/>
      <c r="G116" s="35"/>
      <c r="H116" s="35"/>
      <c r="I116" s="35"/>
      <c r="J116" s="35"/>
      <c r="K116" s="134" t="s">
        <v>518</v>
      </c>
      <c r="L116" s="35"/>
      <c r="M116" s="134" t="s">
        <v>39</v>
      </c>
      <c r="N116" s="35"/>
      <c r="O116" s="134" t="s">
        <v>41</v>
      </c>
      <c r="P116" s="35"/>
    </row>
    <row r="117" spans="1:16" ht="12.75">
      <c r="A117" s="131" t="s">
        <v>1</v>
      </c>
      <c r="B117" s="35"/>
      <c r="C117" s="131" t="s">
        <v>862</v>
      </c>
      <c r="D117" s="35"/>
      <c r="E117" s="131" t="s">
        <v>863</v>
      </c>
      <c r="F117" s="35"/>
      <c r="G117" s="35"/>
      <c r="H117" s="35"/>
      <c r="I117" s="35"/>
      <c r="J117" s="35"/>
      <c r="K117" s="132" t="s">
        <v>518</v>
      </c>
      <c r="L117" s="35"/>
      <c r="M117" s="132" t="s">
        <v>39</v>
      </c>
      <c r="N117" s="35"/>
      <c r="O117" s="132" t="s">
        <v>41</v>
      </c>
      <c r="P117" s="35"/>
    </row>
    <row r="118" spans="1:16" ht="12.75">
      <c r="A118" s="136" t="s">
        <v>1</v>
      </c>
      <c r="B118" s="35"/>
      <c r="C118" s="136" t="s">
        <v>918</v>
      </c>
      <c r="D118" s="35"/>
      <c r="E118" s="136" t="s">
        <v>919</v>
      </c>
      <c r="F118" s="35"/>
      <c r="G118" s="35"/>
      <c r="H118" s="35"/>
      <c r="I118" s="35"/>
      <c r="J118" s="35"/>
      <c r="K118" s="137" t="s">
        <v>920</v>
      </c>
      <c r="L118" s="35"/>
      <c r="M118" s="137" t="s">
        <v>921</v>
      </c>
      <c r="N118" s="35"/>
      <c r="O118" s="137" t="s">
        <v>922</v>
      </c>
      <c r="P118" s="35"/>
    </row>
    <row r="119" spans="1:16" ht="12.75">
      <c r="A119" s="133"/>
      <c r="B119" s="35"/>
      <c r="C119" s="133" t="s">
        <v>923</v>
      </c>
      <c r="D119" s="35"/>
      <c r="E119" s="133" t="s">
        <v>924</v>
      </c>
      <c r="F119" s="35"/>
      <c r="G119" s="35"/>
      <c r="H119" s="35"/>
      <c r="I119" s="35"/>
      <c r="J119" s="35"/>
      <c r="K119" s="134" t="s">
        <v>925</v>
      </c>
      <c r="L119" s="35"/>
      <c r="M119" s="134" t="s">
        <v>892</v>
      </c>
      <c r="N119" s="35"/>
      <c r="O119" s="134" t="s">
        <v>926</v>
      </c>
      <c r="P119" s="35"/>
    </row>
    <row r="120" spans="1:16" ht="12.75">
      <c r="A120" s="131" t="s">
        <v>1</v>
      </c>
      <c r="B120" s="35"/>
      <c r="C120" s="131" t="s">
        <v>862</v>
      </c>
      <c r="D120" s="35"/>
      <c r="E120" s="131" t="s">
        <v>863</v>
      </c>
      <c r="F120" s="35"/>
      <c r="G120" s="35"/>
      <c r="H120" s="35"/>
      <c r="I120" s="35"/>
      <c r="J120" s="35"/>
      <c r="K120" s="132" t="s">
        <v>925</v>
      </c>
      <c r="L120" s="35"/>
      <c r="M120" s="132" t="s">
        <v>892</v>
      </c>
      <c r="N120" s="35"/>
      <c r="O120" s="132" t="s">
        <v>926</v>
      </c>
      <c r="P120" s="35"/>
    </row>
    <row r="121" spans="1:16" ht="12.75">
      <c r="A121" s="77" t="s">
        <v>1</v>
      </c>
      <c r="B121" s="35"/>
      <c r="C121" s="77" t="s">
        <v>867</v>
      </c>
      <c r="D121" s="35"/>
      <c r="E121" s="77" t="s">
        <v>868</v>
      </c>
      <c r="F121" s="35"/>
      <c r="G121" s="35"/>
      <c r="H121" s="35"/>
      <c r="I121" s="35"/>
      <c r="J121" s="35"/>
      <c r="K121" s="50" t="s">
        <v>1</v>
      </c>
      <c r="L121" s="35"/>
      <c r="M121" s="50" t="s">
        <v>892</v>
      </c>
      <c r="N121" s="35"/>
      <c r="O121" s="50" t="s">
        <v>1</v>
      </c>
      <c r="P121" s="35"/>
    </row>
    <row r="122" spans="1:16" ht="12.75">
      <c r="A122" s="133"/>
      <c r="B122" s="35"/>
      <c r="C122" s="133" t="s">
        <v>927</v>
      </c>
      <c r="D122" s="35"/>
      <c r="E122" s="133" t="s">
        <v>928</v>
      </c>
      <c r="F122" s="35"/>
      <c r="G122" s="35"/>
      <c r="H122" s="35"/>
      <c r="I122" s="35"/>
      <c r="J122" s="35"/>
      <c r="K122" s="134" t="s">
        <v>929</v>
      </c>
      <c r="L122" s="35"/>
      <c r="M122" s="134" t="s">
        <v>930</v>
      </c>
      <c r="N122" s="35"/>
      <c r="O122" s="134" t="s">
        <v>931</v>
      </c>
      <c r="P122" s="35"/>
    </row>
    <row r="123" spans="1:16" ht="12.75">
      <c r="A123" s="131" t="s">
        <v>1</v>
      </c>
      <c r="B123" s="35"/>
      <c r="C123" s="131" t="s">
        <v>737</v>
      </c>
      <c r="D123" s="35"/>
      <c r="E123" s="131" t="s">
        <v>738</v>
      </c>
      <c r="F123" s="35"/>
      <c r="G123" s="35"/>
      <c r="H123" s="35"/>
      <c r="I123" s="35"/>
      <c r="J123" s="35"/>
      <c r="K123" s="132" t="s">
        <v>929</v>
      </c>
      <c r="L123" s="35"/>
      <c r="M123" s="132" t="s">
        <v>930</v>
      </c>
      <c r="N123" s="35"/>
      <c r="O123" s="132" t="s">
        <v>931</v>
      </c>
      <c r="P123" s="35"/>
    </row>
    <row r="124" spans="1:16" ht="12.75">
      <c r="A124" s="77" t="s">
        <v>1</v>
      </c>
      <c r="B124" s="35"/>
      <c r="C124" s="77" t="s">
        <v>814</v>
      </c>
      <c r="D124" s="35"/>
      <c r="E124" s="77" t="s">
        <v>738</v>
      </c>
      <c r="F124" s="35"/>
      <c r="G124" s="35"/>
      <c r="H124" s="35"/>
      <c r="I124" s="35"/>
      <c r="J124" s="35"/>
      <c r="K124" s="50" t="s">
        <v>1</v>
      </c>
      <c r="L124" s="35"/>
      <c r="M124" s="50" t="s">
        <v>930</v>
      </c>
      <c r="N124" s="35"/>
      <c r="O124" s="50" t="s">
        <v>1</v>
      </c>
      <c r="P124" s="35"/>
    </row>
    <row r="125" spans="1:16" ht="12.75">
      <c r="A125" s="133"/>
      <c r="B125" s="35"/>
      <c r="C125" s="133" t="s">
        <v>932</v>
      </c>
      <c r="D125" s="35"/>
      <c r="E125" s="133" t="s">
        <v>933</v>
      </c>
      <c r="F125" s="35"/>
      <c r="G125" s="35"/>
      <c r="H125" s="35"/>
      <c r="I125" s="35"/>
      <c r="J125" s="35"/>
      <c r="K125" s="134" t="s">
        <v>199</v>
      </c>
      <c r="L125" s="35"/>
      <c r="M125" s="134" t="s">
        <v>39</v>
      </c>
      <c r="N125" s="35"/>
      <c r="O125" s="134" t="s">
        <v>41</v>
      </c>
      <c r="P125" s="35"/>
    </row>
    <row r="126" spans="1:16" ht="12.75">
      <c r="A126" s="131" t="s">
        <v>1</v>
      </c>
      <c r="B126" s="35"/>
      <c r="C126" s="131" t="s">
        <v>846</v>
      </c>
      <c r="D126" s="35"/>
      <c r="E126" s="131" t="s">
        <v>847</v>
      </c>
      <c r="F126" s="35"/>
      <c r="G126" s="35"/>
      <c r="H126" s="35"/>
      <c r="I126" s="35"/>
      <c r="J126" s="35"/>
      <c r="K126" s="132" t="s">
        <v>199</v>
      </c>
      <c r="L126" s="35"/>
      <c r="M126" s="132" t="s">
        <v>39</v>
      </c>
      <c r="N126" s="35"/>
      <c r="O126" s="132" t="s">
        <v>41</v>
      </c>
      <c r="P126" s="35"/>
    </row>
    <row r="127" spans="1:16" ht="12.75">
      <c r="A127" s="133"/>
      <c r="B127" s="35"/>
      <c r="C127" s="133" t="s">
        <v>934</v>
      </c>
      <c r="D127" s="35"/>
      <c r="E127" s="133" t="s">
        <v>935</v>
      </c>
      <c r="F127" s="35"/>
      <c r="G127" s="35"/>
      <c r="H127" s="35"/>
      <c r="I127" s="35"/>
      <c r="J127" s="35"/>
      <c r="K127" s="134" t="s">
        <v>936</v>
      </c>
      <c r="L127" s="35"/>
      <c r="M127" s="134" t="s">
        <v>936</v>
      </c>
      <c r="N127" s="35"/>
      <c r="O127" s="134" t="s">
        <v>45</v>
      </c>
      <c r="P127" s="35"/>
    </row>
    <row r="128" spans="1:16" ht="12.75">
      <c r="A128" s="131" t="s">
        <v>1</v>
      </c>
      <c r="B128" s="35"/>
      <c r="C128" s="131" t="s">
        <v>781</v>
      </c>
      <c r="D128" s="35"/>
      <c r="E128" s="131" t="s">
        <v>782</v>
      </c>
      <c r="F128" s="35"/>
      <c r="G128" s="35"/>
      <c r="H128" s="35"/>
      <c r="I128" s="35"/>
      <c r="J128" s="35"/>
      <c r="K128" s="132" t="s">
        <v>936</v>
      </c>
      <c r="L128" s="35"/>
      <c r="M128" s="132" t="s">
        <v>936</v>
      </c>
      <c r="N128" s="35"/>
      <c r="O128" s="132" t="s">
        <v>45</v>
      </c>
      <c r="P128" s="35"/>
    </row>
    <row r="129" spans="1:16" ht="12.75">
      <c r="A129" s="77" t="s">
        <v>1</v>
      </c>
      <c r="B129" s="35"/>
      <c r="C129" s="77" t="s">
        <v>793</v>
      </c>
      <c r="D129" s="35"/>
      <c r="E129" s="77" t="s">
        <v>794</v>
      </c>
      <c r="F129" s="35"/>
      <c r="G129" s="35"/>
      <c r="H129" s="35"/>
      <c r="I129" s="35"/>
      <c r="J129" s="35"/>
      <c r="K129" s="50" t="s">
        <v>1</v>
      </c>
      <c r="L129" s="35"/>
      <c r="M129" s="50" t="s">
        <v>936</v>
      </c>
      <c r="N129" s="35"/>
      <c r="O129" s="50" t="s">
        <v>1</v>
      </c>
      <c r="P129" s="35"/>
    </row>
    <row r="130" spans="1:16" ht="12.75">
      <c r="A130" s="136" t="s">
        <v>1</v>
      </c>
      <c r="B130" s="35"/>
      <c r="C130" s="136" t="s">
        <v>937</v>
      </c>
      <c r="D130" s="35"/>
      <c r="E130" s="136" t="s">
        <v>938</v>
      </c>
      <c r="F130" s="35"/>
      <c r="G130" s="35"/>
      <c r="H130" s="35"/>
      <c r="I130" s="35"/>
      <c r="J130" s="35"/>
      <c r="K130" s="137" t="s">
        <v>939</v>
      </c>
      <c r="L130" s="35"/>
      <c r="M130" s="137" t="s">
        <v>940</v>
      </c>
      <c r="N130" s="35"/>
      <c r="O130" s="137" t="s">
        <v>941</v>
      </c>
      <c r="P130" s="35"/>
    </row>
    <row r="131" spans="1:16" ht="12.75">
      <c r="A131" s="133"/>
      <c r="B131" s="35"/>
      <c r="C131" s="133" t="s">
        <v>826</v>
      </c>
      <c r="D131" s="35"/>
      <c r="E131" s="133" t="s">
        <v>942</v>
      </c>
      <c r="F131" s="35"/>
      <c r="G131" s="35"/>
      <c r="H131" s="35"/>
      <c r="I131" s="35"/>
      <c r="J131" s="35"/>
      <c r="K131" s="134" t="s">
        <v>595</v>
      </c>
      <c r="L131" s="35"/>
      <c r="M131" s="134" t="s">
        <v>596</v>
      </c>
      <c r="N131" s="35"/>
      <c r="O131" s="134" t="s">
        <v>597</v>
      </c>
      <c r="P131" s="35"/>
    </row>
    <row r="132" spans="1:16" ht="12.75">
      <c r="A132" s="131" t="s">
        <v>1</v>
      </c>
      <c r="B132" s="35"/>
      <c r="C132" s="131" t="s">
        <v>844</v>
      </c>
      <c r="D132" s="35"/>
      <c r="E132" s="131" t="s">
        <v>845</v>
      </c>
      <c r="F132" s="35"/>
      <c r="G132" s="35"/>
      <c r="H132" s="35"/>
      <c r="I132" s="35"/>
      <c r="J132" s="35"/>
      <c r="K132" s="132" t="s">
        <v>595</v>
      </c>
      <c r="L132" s="35"/>
      <c r="M132" s="132" t="s">
        <v>596</v>
      </c>
      <c r="N132" s="35"/>
      <c r="O132" s="132" t="s">
        <v>597</v>
      </c>
      <c r="P132" s="35"/>
    </row>
    <row r="133" spans="1:16" ht="12.75">
      <c r="A133" s="77" t="s">
        <v>1</v>
      </c>
      <c r="B133" s="35"/>
      <c r="C133" s="77" t="s">
        <v>943</v>
      </c>
      <c r="D133" s="35"/>
      <c r="E133" s="77" t="s">
        <v>944</v>
      </c>
      <c r="F133" s="35"/>
      <c r="G133" s="35"/>
      <c r="H133" s="35"/>
      <c r="I133" s="35"/>
      <c r="J133" s="35"/>
      <c r="K133" s="50" t="s">
        <v>1</v>
      </c>
      <c r="L133" s="35"/>
      <c r="M133" s="50" t="s">
        <v>945</v>
      </c>
      <c r="N133" s="35"/>
      <c r="O133" s="50" t="s">
        <v>1</v>
      </c>
      <c r="P133" s="35"/>
    </row>
    <row r="134" spans="1:16" ht="12.75">
      <c r="A134" s="77" t="s">
        <v>1</v>
      </c>
      <c r="B134" s="35"/>
      <c r="C134" s="77" t="s">
        <v>946</v>
      </c>
      <c r="D134" s="35"/>
      <c r="E134" s="77" t="s">
        <v>947</v>
      </c>
      <c r="F134" s="35"/>
      <c r="G134" s="35"/>
      <c r="H134" s="35"/>
      <c r="I134" s="35"/>
      <c r="J134" s="35"/>
      <c r="K134" s="50" t="s">
        <v>1</v>
      </c>
      <c r="L134" s="35"/>
      <c r="M134" s="50" t="s">
        <v>948</v>
      </c>
      <c r="N134" s="35"/>
      <c r="O134" s="50" t="s">
        <v>1</v>
      </c>
      <c r="P134" s="35"/>
    </row>
    <row r="135" spans="1:16" ht="12.75">
      <c r="A135" s="133"/>
      <c r="B135" s="35"/>
      <c r="C135" s="133" t="s">
        <v>831</v>
      </c>
      <c r="D135" s="35"/>
      <c r="E135" s="133" t="s">
        <v>949</v>
      </c>
      <c r="F135" s="35"/>
      <c r="G135" s="35"/>
      <c r="H135" s="35"/>
      <c r="I135" s="35"/>
      <c r="J135" s="35"/>
      <c r="K135" s="134" t="s">
        <v>950</v>
      </c>
      <c r="L135" s="35"/>
      <c r="M135" s="134" t="s">
        <v>951</v>
      </c>
      <c r="N135" s="35"/>
      <c r="O135" s="134" t="s">
        <v>952</v>
      </c>
      <c r="P135" s="35"/>
    </row>
    <row r="136" spans="1:16" ht="12.75">
      <c r="A136" s="131" t="s">
        <v>1</v>
      </c>
      <c r="B136" s="35"/>
      <c r="C136" s="131" t="s">
        <v>838</v>
      </c>
      <c r="D136" s="35"/>
      <c r="E136" s="131" t="s">
        <v>839</v>
      </c>
      <c r="F136" s="35"/>
      <c r="G136" s="35"/>
      <c r="H136" s="35"/>
      <c r="I136" s="35"/>
      <c r="J136" s="35"/>
      <c r="K136" s="132" t="s">
        <v>953</v>
      </c>
      <c r="L136" s="35"/>
      <c r="M136" s="132" t="s">
        <v>954</v>
      </c>
      <c r="N136" s="35"/>
      <c r="O136" s="132" t="s">
        <v>955</v>
      </c>
      <c r="P136" s="35"/>
    </row>
    <row r="137" spans="1:16" ht="12.75">
      <c r="A137" s="77" t="s">
        <v>1</v>
      </c>
      <c r="B137" s="35"/>
      <c r="C137" s="77" t="s">
        <v>956</v>
      </c>
      <c r="D137" s="35"/>
      <c r="E137" s="77" t="s">
        <v>957</v>
      </c>
      <c r="F137" s="35"/>
      <c r="G137" s="35"/>
      <c r="H137" s="35"/>
      <c r="I137" s="35"/>
      <c r="J137" s="35"/>
      <c r="K137" s="50" t="s">
        <v>1</v>
      </c>
      <c r="L137" s="35"/>
      <c r="M137" s="50" t="s">
        <v>958</v>
      </c>
      <c r="N137" s="35"/>
      <c r="O137" s="50" t="s">
        <v>1</v>
      </c>
      <c r="P137" s="35"/>
    </row>
    <row r="138" spans="1:16" ht="12.75">
      <c r="A138" s="77" t="s">
        <v>1</v>
      </c>
      <c r="B138" s="35"/>
      <c r="C138" s="77" t="s">
        <v>842</v>
      </c>
      <c r="D138" s="35"/>
      <c r="E138" s="77" t="s">
        <v>843</v>
      </c>
      <c r="F138" s="35"/>
      <c r="G138" s="35"/>
      <c r="H138" s="35"/>
      <c r="I138" s="35"/>
      <c r="J138" s="35"/>
      <c r="K138" s="50" t="s">
        <v>1</v>
      </c>
      <c r="L138" s="35"/>
      <c r="M138" s="50" t="s">
        <v>959</v>
      </c>
      <c r="N138" s="35"/>
      <c r="O138" s="50" t="s">
        <v>1</v>
      </c>
      <c r="P138" s="35"/>
    </row>
    <row r="139" spans="1:16" ht="12.75">
      <c r="A139" s="131" t="s">
        <v>1</v>
      </c>
      <c r="B139" s="35"/>
      <c r="C139" s="131" t="s">
        <v>862</v>
      </c>
      <c r="D139" s="35"/>
      <c r="E139" s="131" t="s">
        <v>863</v>
      </c>
      <c r="F139" s="35"/>
      <c r="G139" s="35"/>
      <c r="H139" s="35"/>
      <c r="I139" s="35"/>
      <c r="J139" s="35"/>
      <c r="K139" s="132" t="s">
        <v>960</v>
      </c>
      <c r="L139" s="35"/>
      <c r="M139" s="132" t="s">
        <v>961</v>
      </c>
      <c r="N139" s="35"/>
      <c r="O139" s="132" t="s">
        <v>962</v>
      </c>
      <c r="P139" s="35"/>
    </row>
    <row r="140" spans="1:16" ht="12.75">
      <c r="A140" s="77" t="s">
        <v>1</v>
      </c>
      <c r="B140" s="35"/>
      <c r="C140" s="77" t="s">
        <v>867</v>
      </c>
      <c r="D140" s="35"/>
      <c r="E140" s="77" t="s">
        <v>868</v>
      </c>
      <c r="F140" s="35"/>
      <c r="G140" s="35"/>
      <c r="H140" s="35"/>
      <c r="I140" s="35"/>
      <c r="J140" s="35"/>
      <c r="K140" s="50" t="s">
        <v>1</v>
      </c>
      <c r="L140" s="35"/>
      <c r="M140" s="50" t="s">
        <v>961</v>
      </c>
      <c r="N140" s="35"/>
      <c r="O140" s="50" t="s">
        <v>1</v>
      </c>
      <c r="P140" s="35"/>
    </row>
    <row r="141" spans="1:16" ht="12.75">
      <c r="A141" s="136" t="s">
        <v>1</v>
      </c>
      <c r="B141" s="35"/>
      <c r="C141" s="136" t="s">
        <v>963</v>
      </c>
      <c r="D141" s="35"/>
      <c r="E141" s="136" t="s">
        <v>964</v>
      </c>
      <c r="F141" s="35"/>
      <c r="G141" s="35"/>
      <c r="H141" s="35"/>
      <c r="I141" s="35"/>
      <c r="J141" s="35"/>
      <c r="K141" s="137" t="s">
        <v>328</v>
      </c>
      <c r="L141" s="35"/>
      <c r="M141" s="137" t="s">
        <v>965</v>
      </c>
      <c r="N141" s="35"/>
      <c r="O141" s="137" t="s">
        <v>966</v>
      </c>
      <c r="P141" s="35"/>
    </row>
    <row r="142" spans="1:16" ht="12.75">
      <c r="A142" s="133"/>
      <c r="B142" s="35"/>
      <c r="C142" s="133" t="s">
        <v>705</v>
      </c>
      <c r="D142" s="35"/>
      <c r="E142" s="133" t="s">
        <v>967</v>
      </c>
      <c r="F142" s="35"/>
      <c r="G142" s="35"/>
      <c r="H142" s="35"/>
      <c r="I142" s="35"/>
      <c r="J142" s="35"/>
      <c r="K142" s="134" t="s">
        <v>328</v>
      </c>
      <c r="L142" s="35"/>
      <c r="M142" s="134" t="s">
        <v>965</v>
      </c>
      <c r="N142" s="35"/>
      <c r="O142" s="134" t="s">
        <v>966</v>
      </c>
      <c r="P142" s="35"/>
    </row>
    <row r="143" spans="1:16" ht="12.75">
      <c r="A143" s="131" t="s">
        <v>1</v>
      </c>
      <c r="B143" s="35"/>
      <c r="C143" s="131" t="s">
        <v>844</v>
      </c>
      <c r="D143" s="35"/>
      <c r="E143" s="131" t="s">
        <v>845</v>
      </c>
      <c r="F143" s="35"/>
      <c r="G143" s="35"/>
      <c r="H143" s="35"/>
      <c r="I143" s="35"/>
      <c r="J143" s="35"/>
      <c r="K143" s="132" t="s">
        <v>328</v>
      </c>
      <c r="L143" s="35"/>
      <c r="M143" s="132" t="s">
        <v>965</v>
      </c>
      <c r="N143" s="35"/>
      <c r="O143" s="132" t="s">
        <v>966</v>
      </c>
      <c r="P143" s="35"/>
    </row>
    <row r="144" spans="1:16" ht="12.75">
      <c r="A144" s="77" t="s">
        <v>1</v>
      </c>
      <c r="B144" s="35"/>
      <c r="C144" s="77" t="s">
        <v>943</v>
      </c>
      <c r="D144" s="35"/>
      <c r="E144" s="77" t="s">
        <v>944</v>
      </c>
      <c r="F144" s="35"/>
      <c r="G144" s="35"/>
      <c r="H144" s="35"/>
      <c r="I144" s="35"/>
      <c r="J144" s="35"/>
      <c r="K144" s="50" t="s">
        <v>1</v>
      </c>
      <c r="L144" s="35"/>
      <c r="M144" s="50" t="s">
        <v>965</v>
      </c>
      <c r="N144" s="35"/>
      <c r="O144" s="50" t="s">
        <v>1</v>
      </c>
      <c r="P144" s="35"/>
    </row>
    <row r="145" spans="1:16" ht="12.75">
      <c r="A145" s="136" t="s">
        <v>1</v>
      </c>
      <c r="B145" s="35"/>
      <c r="C145" s="136" t="s">
        <v>968</v>
      </c>
      <c r="D145" s="35"/>
      <c r="E145" s="136" t="s">
        <v>969</v>
      </c>
      <c r="F145" s="35"/>
      <c r="G145" s="35"/>
      <c r="H145" s="35"/>
      <c r="I145" s="35"/>
      <c r="J145" s="35"/>
      <c r="K145" s="137" t="s">
        <v>970</v>
      </c>
      <c r="L145" s="35"/>
      <c r="M145" s="137" t="s">
        <v>971</v>
      </c>
      <c r="N145" s="35"/>
      <c r="O145" s="137" t="s">
        <v>972</v>
      </c>
      <c r="P145" s="35"/>
    </row>
    <row r="146" spans="1:16" ht="12.75">
      <c r="A146" s="133"/>
      <c r="B146" s="35"/>
      <c r="C146" s="133" t="s">
        <v>705</v>
      </c>
      <c r="D146" s="35"/>
      <c r="E146" s="133" t="s">
        <v>973</v>
      </c>
      <c r="F146" s="35"/>
      <c r="G146" s="35"/>
      <c r="H146" s="35"/>
      <c r="I146" s="35"/>
      <c r="J146" s="35"/>
      <c r="K146" s="134" t="s">
        <v>974</v>
      </c>
      <c r="L146" s="35"/>
      <c r="M146" s="134" t="s">
        <v>975</v>
      </c>
      <c r="N146" s="35"/>
      <c r="O146" s="134" t="s">
        <v>976</v>
      </c>
      <c r="P146" s="35"/>
    </row>
    <row r="147" spans="1:16" ht="12.75">
      <c r="A147" s="131" t="s">
        <v>1</v>
      </c>
      <c r="B147" s="35"/>
      <c r="C147" s="131" t="s">
        <v>844</v>
      </c>
      <c r="D147" s="35"/>
      <c r="E147" s="131" t="s">
        <v>845</v>
      </c>
      <c r="F147" s="35"/>
      <c r="G147" s="35"/>
      <c r="H147" s="35"/>
      <c r="I147" s="35"/>
      <c r="J147" s="35"/>
      <c r="K147" s="132" t="s">
        <v>974</v>
      </c>
      <c r="L147" s="35"/>
      <c r="M147" s="132" t="s">
        <v>975</v>
      </c>
      <c r="N147" s="35"/>
      <c r="O147" s="132" t="s">
        <v>976</v>
      </c>
      <c r="P147" s="35"/>
    </row>
    <row r="148" spans="1:16" ht="12.75">
      <c r="A148" s="77" t="s">
        <v>1</v>
      </c>
      <c r="B148" s="35"/>
      <c r="C148" s="77" t="s">
        <v>943</v>
      </c>
      <c r="D148" s="35"/>
      <c r="E148" s="77" t="s">
        <v>944</v>
      </c>
      <c r="F148" s="35"/>
      <c r="G148" s="35"/>
      <c r="H148" s="35"/>
      <c r="I148" s="35"/>
      <c r="J148" s="35"/>
      <c r="K148" s="50" t="s">
        <v>1</v>
      </c>
      <c r="L148" s="35"/>
      <c r="M148" s="50" t="s">
        <v>977</v>
      </c>
      <c r="N148" s="35"/>
      <c r="O148" s="50" t="s">
        <v>1</v>
      </c>
      <c r="P148" s="35"/>
    </row>
    <row r="149" spans="1:16" ht="12.75">
      <c r="A149" s="77" t="s">
        <v>1</v>
      </c>
      <c r="B149" s="35"/>
      <c r="C149" s="77" t="s">
        <v>946</v>
      </c>
      <c r="D149" s="35"/>
      <c r="E149" s="77" t="s">
        <v>947</v>
      </c>
      <c r="F149" s="35"/>
      <c r="G149" s="35"/>
      <c r="H149" s="35"/>
      <c r="I149" s="35"/>
      <c r="J149" s="35"/>
      <c r="K149" s="50" t="s">
        <v>1</v>
      </c>
      <c r="L149" s="35"/>
      <c r="M149" s="50" t="s">
        <v>978</v>
      </c>
      <c r="N149" s="35"/>
      <c r="O149" s="50" t="s">
        <v>1</v>
      </c>
      <c r="P149" s="35"/>
    </row>
    <row r="150" spans="1:16" ht="12.75">
      <c r="A150" s="133"/>
      <c r="B150" s="35"/>
      <c r="C150" s="133" t="s">
        <v>744</v>
      </c>
      <c r="D150" s="35"/>
      <c r="E150" s="133" t="s">
        <v>979</v>
      </c>
      <c r="F150" s="35"/>
      <c r="G150" s="35"/>
      <c r="H150" s="35"/>
      <c r="I150" s="35"/>
      <c r="J150" s="35"/>
      <c r="K150" s="134" t="s">
        <v>980</v>
      </c>
      <c r="L150" s="35"/>
      <c r="M150" s="134" t="s">
        <v>981</v>
      </c>
      <c r="N150" s="35"/>
      <c r="O150" s="134" t="s">
        <v>982</v>
      </c>
      <c r="P150" s="35"/>
    </row>
    <row r="151" spans="1:16" ht="12.75">
      <c r="A151" s="131" t="s">
        <v>1</v>
      </c>
      <c r="B151" s="35"/>
      <c r="C151" s="131" t="s">
        <v>838</v>
      </c>
      <c r="D151" s="35"/>
      <c r="E151" s="131" t="s">
        <v>839</v>
      </c>
      <c r="F151" s="35"/>
      <c r="G151" s="35"/>
      <c r="H151" s="35"/>
      <c r="I151" s="35"/>
      <c r="J151" s="35"/>
      <c r="K151" s="132" t="s">
        <v>980</v>
      </c>
      <c r="L151" s="35"/>
      <c r="M151" s="132" t="s">
        <v>981</v>
      </c>
      <c r="N151" s="35"/>
      <c r="O151" s="132" t="s">
        <v>982</v>
      </c>
      <c r="P151" s="35"/>
    </row>
    <row r="152" spans="1:16" ht="12.75">
      <c r="A152" s="77" t="s">
        <v>1</v>
      </c>
      <c r="B152" s="35"/>
      <c r="C152" s="77" t="s">
        <v>956</v>
      </c>
      <c r="D152" s="35"/>
      <c r="E152" s="77" t="s">
        <v>957</v>
      </c>
      <c r="F152" s="35"/>
      <c r="G152" s="35"/>
      <c r="H152" s="35"/>
      <c r="I152" s="35"/>
      <c r="J152" s="35"/>
      <c r="K152" s="50" t="s">
        <v>1</v>
      </c>
      <c r="L152" s="35"/>
      <c r="M152" s="50" t="s">
        <v>981</v>
      </c>
      <c r="N152" s="35"/>
      <c r="O152" s="50" t="s">
        <v>1</v>
      </c>
      <c r="P152" s="35"/>
    </row>
    <row r="153" spans="1:16" ht="12.75">
      <c r="A153" s="133"/>
      <c r="B153" s="35"/>
      <c r="C153" s="133" t="s">
        <v>831</v>
      </c>
      <c r="D153" s="35"/>
      <c r="E153" s="133" t="s">
        <v>983</v>
      </c>
      <c r="F153" s="35"/>
      <c r="G153" s="35"/>
      <c r="H153" s="35"/>
      <c r="I153" s="35"/>
      <c r="J153" s="35"/>
      <c r="K153" s="134" t="s">
        <v>204</v>
      </c>
      <c r="L153" s="35"/>
      <c r="M153" s="134" t="s">
        <v>39</v>
      </c>
      <c r="N153" s="35"/>
      <c r="O153" s="134" t="s">
        <v>41</v>
      </c>
      <c r="P153" s="35"/>
    </row>
    <row r="154" spans="1:16" ht="12.75">
      <c r="A154" s="131" t="s">
        <v>1</v>
      </c>
      <c r="B154" s="35"/>
      <c r="C154" s="131" t="s">
        <v>737</v>
      </c>
      <c r="D154" s="35"/>
      <c r="E154" s="131" t="s">
        <v>738</v>
      </c>
      <c r="F154" s="35"/>
      <c r="G154" s="35"/>
      <c r="H154" s="35"/>
      <c r="I154" s="35"/>
      <c r="J154" s="35"/>
      <c r="K154" s="132" t="s">
        <v>204</v>
      </c>
      <c r="L154" s="35"/>
      <c r="M154" s="132" t="s">
        <v>39</v>
      </c>
      <c r="N154" s="35"/>
      <c r="O154" s="132" t="s">
        <v>41</v>
      </c>
      <c r="P154" s="35"/>
    </row>
    <row r="155" spans="1:16" ht="12.75">
      <c r="A155" s="136" t="s">
        <v>1</v>
      </c>
      <c r="B155" s="35"/>
      <c r="C155" s="136" t="s">
        <v>984</v>
      </c>
      <c r="D155" s="35"/>
      <c r="E155" s="136" t="s">
        <v>985</v>
      </c>
      <c r="F155" s="35"/>
      <c r="G155" s="35"/>
      <c r="H155" s="35"/>
      <c r="I155" s="35"/>
      <c r="J155" s="35"/>
      <c r="K155" s="137" t="s">
        <v>986</v>
      </c>
      <c r="L155" s="35"/>
      <c r="M155" s="137" t="s">
        <v>987</v>
      </c>
      <c r="N155" s="35"/>
      <c r="O155" s="137" t="s">
        <v>988</v>
      </c>
      <c r="P155" s="35"/>
    </row>
    <row r="156" spans="1:16" ht="12.75">
      <c r="A156" s="133"/>
      <c r="B156" s="35"/>
      <c r="C156" s="133" t="s">
        <v>705</v>
      </c>
      <c r="D156" s="35"/>
      <c r="E156" s="133" t="s">
        <v>989</v>
      </c>
      <c r="F156" s="35"/>
      <c r="G156" s="35"/>
      <c r="H156" s="35"/>
      <c r="I156" s="35"/>
      <c r="J156" s="35"/>
      <c r="K156" s="134" t="s">
        <v>990</v>
      </c>
      <c r="L156" s="35"/>
      <c r="M156" s="134" t="s">
        <v>991</v>
      </c>
      <c r="N156" s="35"/>
      <c r="O156" s="134" t="s">
        <v>992</v>
      </c>
      <c r="P156" s="35"/>
    </row>
    <row r="157" spans="1:16" ht="12.75">
      <c r="A157" s="131" t="s">
        <v>1</v>
      </c>
      <c r="B157" s="35"/>
      <c r="C157" s="131" t="s">
        <v>862</v>
      </c>
      <c r="D157" s="35"/>
      <c r="E157" s="131" t="s">
        <v>863</v>
      </c>
      <c r="F157" s="35"/>
      <c r="G157" s="35"/>
      <c r="H157" s="35"/>
      <c r="I157" s="35"/>
      <c r="J157" s="35"/>
      <c r="K157" s="132" t="s">
        <v>990</v>
      </c>
      <c r="L157" s="35"/>
      <c r="M157" s="132" t="s">
        <v>991</v>
      </c>
      <c r="N157" s="35"/>
      <c r="O157" s="132" t="s">
        <v>992</v>
      </c>
      <c r="P157" s="35"/>
    </row>
    <row r="158" spans="1:16" ht="12.75">
      <c r="A158" s="77" t="s">
        <v>1</v>
      </c>
      <c r="B158" s="35"/>
      <c r="C158" s="77" t="s">
        <v>867</v>
      </c>
      <c r="D158" s="35"/>
      <c r="E158" s="77" t="s">
        <v>868</v>
      </c>
      <c r="F158" s="35"/>
      <c r="G158" s="35"/>
      <c r="H158" s="35"/>
      <c r="I158" s="35"/>
      <c r="J158" s="35"/>
      <c r="K158" s="50" t="s">
        <v>1</v>
      </c>
      <c r="L158" s="35"/>
      <c r="M158" s="50" t="s">
        <v>991</v>
      </c>
      <c r="N158" s="35"/>
      <c r="O158" s="50" t="s">
        <v>1</v>
      </c>
      <c r="P158" s="35"/>
    </row>
    <row r="159" spans="1:16" ht="12.75">
      <c r="A159" s="133"/>
      <c r="B159" s="35"/>
      <c r="C159" s="133" t="s">
        <v>744</v>
      </c>
      <c r="D159" s="35"/>
      <c r="E159" s="133" t="s">
        <v>993</v>
      </c>
      <c r="F159" s="35"/>
      <c r="G159" s="35"/>
      <c r="H159" s="35"/>
      <c r="I159" s="35"/>
      <c r="J159" s="35"/>
      <c r="K159" s="134" t="s">
        <v>994</v>
      </c>
      <c r="L159" s="35"/>
      <c r="M159" s="134" t="s">
        <v>995</v>
      </c>
      <c r="N159" s="35"/>
      <c r="O159" s="134" t="s">
        <v>996</v>
      </c>
      <c r="P159" s="35"/>
    </row>
    <row r="160" spans="1:16" ht="12.75">
      <c r="A160" s="131" t="s">
        <v>1</v>
      </c>
      <c r="B160" s="35"/>
      <c r="C160" s="131" t="s">
        <v>862</v>
      </c>
      <c r="D160" s="35"/>
      <c r="E160" s="131" t="s">
        <v>863</v>
      </c>
      <c r="F160" s="35"/>
      <c r="G160" s="35"/>
      <c r="H160" s="35"/>
      <c r="I160" s="35"/>
      <c r="J160" s="35"/>
      <c r="K160" s="132" t="s">
        <v>997</v>
      </c>
      <c r="L160" s="35"/>
      <c r="M160" s="132" t="s">
        <v>998</v>
      </c>
      <c r="N160" s="35"/>
      <c r="O160" s="132" t="s">
        <v>999</v>
      </c>
      <c r="P160" s="35"/>
    </row>
    <row r="161" spans="1:16" ht="12.75">
      <c r="A161" s="77" t="s">
        <v>1</v>
      </c>
      <c r="B161" s="35"/>
      <c r="C161" s="77" t="s">
        <v>867</v>
      </c>
      <c r="D161" s="35"/>
      <c r="E161" s="77" t="s">
        <v>868</v>
      </c>
      <c r="F161" s="35"/>
      <c r="G161" s="35"/>
      <c r="H161" s="35"/>
      <c r="I161" s="35"/>
      <c r="J161" s="35"/>
      <c r="K161" s="50" t="s">
        <v>1</v>
      </c>
      <c r="L161" s="35"/>
      <c r="M161" s="50" t="s">
        <v>998</v>
      </c>
      <c r="N161" s="35"/>
      <c r="O161" s="50" t="s">
        <v>1</v>
      </c>
      <c r="P161" s="35"/>
    </row>
    <row r="162" spans="1:16" ht="12.75">
      <c r="A162" s="131" t="s">
        <v>1</v>
      </c>
      <c r="B162" s="35"/>
      <c r="C162" s="131" t="s">
        <v>846</v>
      </c>
      <c r="D162" s="35"/>
      <c r="E162" s="131" t="s">
        <v>847</v>
      </c>
      <c r="F162" s="35"/>
      <c r="G162" s="35"/>
      <c r="H162" s="35"/>
      <c r="I162" s="35"/>
      <c r="J162" s="35"/>
      <c r="K162" s="132" t="s">
        <v>1000</v>
      </c>
      <c r="L162" s="35"/>
      <c r="M162" s="132" t="s">
        <v>700</v>
      </c>
      <c r="N162" s="35"/>
      <c r="O162" s="132" t="s">
        <v>45</v>
      </c>
      <c r="P162" s="35"/>
    </row>
    <row r="163" spans="1:16" ht="12.75">
      <c r="A163" s="77" t="s">
        <v>1</v>
      </c>
      <c r="B163" s="35"/>
      <c r="C163" s="77" t="s">
        <v>848</v>
      </c>
      <c r="D163" s="35"/>
      <c r="E163" s="77" t="s">
        <v>849</v>
      </c>
      <c r="F163" s="35"/>
      <c r="G163" s="35"/>
      <c r="H163" s="35"/>
      <c r="I163" s="35"/>
      <c r="J163" s="35"/>
      <c r="K163" s="50" t="s">
        <v>1</v>
      </c>
      <c r="L163" s="35"/>
      <c r="M163" s="50" t="s">
        <v>700</v>
      </c>
      <c r="N163" s="35"/>
      <c r="O163" s="50" t="s">
        <v>1</v>
      </c>
      <c r="P163" s="35"/>
    </row>
    <row r="164" spans="1:16" ht="12.75">
      <c r="A164" s="133"/>
      <c r="B164" s="35"/>
      <c r="C164" s="133" t="s">
        <v>831</v>
      </c>
      <c r="D164" s="35"/>
      <c r="E164" s="133" t="s">
        <v>1001</v>
      </c>
      <c r="F164" s="35"/>
      <c r="G164" s="35"/>
      <c r="H164" s="35"/>
      <c r="I164" s="35"/>
      <c r="J164" s="35"/>
      <c r="K164" s="134" t="s">
        <v>1002</v>
      </c>
      <c r="L164" s="35"/>
      <c r="M164" s="134" t="s">
        <v>1003</v>
      </c>
      <c r="N164" s="35"/>
      <c r="O164" s="134" t="s">
        <v>1004</v>
      </c>
      <c r="P164" s="35"/>
    </row>
    <row r="165" spans="1:16" ht="12.75">
      <c r="A165" s="131" t="s">
        <v>1</v>
      </c>
      <c r="B165" s="35"/>
      <c r="C165" s="131" t="s">
        <v>862</v>
      </c>
      <c r="D165" s="35"/>
      <c r="E165" s="131" t="s">
        <v>863</v>
      </c>
      <c r="F165" s="35"/>
      <c r="G165" s="35"/>
      <c r="H165" s="35"/>
      <c r="I165" s="35"/>
      <c r="J165" s="35"/>
      <c r="K165" s="132" t="s">
        <v>1002</v>
      </c>
      <c r="L165" s="35"/>
      <c r="M165" s="132" t="s">
        <v>1003</v>
      </c>
      <c r="N165" s="35"/>
      <c r="O165" s="132" t="s">
        <v>1004</v>
      </c>
      <c r="P165" s="35"/>
    </row>
    <row r="166" spans="1:16" ht="12.75">
      <c r="A166" s="77" t="s">
        <v>1</v>
      </c>
      <c r="B166" s="35"/>
      <c r="C166" s="77" t="s">
        <v>867</v>
      </c>
      <c r="D166" s="35"/>
      <c r="E166" s="77" t="s">
        <v>868</v>
      </c>
      <c r="F166" s="35"/>
      <c r="G166" s="35"/>
      <c r="H166" s="35"/>
      <c r="I166" s="35"/>
      <c r="J166" s="35"/>
      <c r="K166" s="50" t="s">
        <v>1</v>
      </c>
      <c r="L166" s="35"/>
      <c r="M166" s="50" t="s">
        <v>1003</v>
      </c>
      <c r="N166" s="35"/>
      <c r="O166" s="50" t="s">
        <v>1</v>
      </c>
      <c r="P166" s="35"/>
    </row>
    <row r="167" spans="1:16" ht="12.75">
      <c r="A167" s="136" t="s">
        <v>1</v>
      </c>
      <c r="B167" s="35"/>
      <c r="C167" s="136" t="s">
        <v>1005</v>
      </c>
      <c r="D167" s="35"/>
      <c r="E167" s="136" t="s">
        <v>1006</v>
      </c>
      <c r="F167" s="35"/>
      <c r="G167" s="35"/>
      <c r="H167" s="35"/>
      <c r="I167" s="35"/>
      <c r="J167" s="35"/>
      <c r="K167" s="137" t="s">
        <v>1007</v>
      </c>
      <c r="L167" s="35"/>
      <c r="M167" s="137" t="s">
        <v>39</v>
      </c>
      <c r="N167" s="35"/>
      <c r="O167" s="137" t="s">
        <v>41</v>
      </c>
      <c r="P167" s="35"/>
    </row>
    <row r="168" spans="1:16" ht="12.75">
      <c r="A168" s="133"/>
      <c r="B168" s="35"/>
      <c r="C168" s="133" t="s">
        <v>852</v>
      </c>
      <c r="D168" s="35"/>
      <c r="E168" s="133" t="s">
        <v>1008</v>
      </c>
      <c r="F168" s="35"/>
      <c r="G168" s="35"/>
      <c r="H168" s="35"/>
      <c r="I168" s="35"/>
      <c r="J168" s="35"/>
      <c r="K168" s="134" t="s">
        <v>1009</v>
      </c>
      <c r="L168" s="35"/>
      <c r="M168" s="134" t="s">
        <v>39</v>
      </c>
      <c r="N168" s="35"/>
      <c r="O168" s="134" t="s">
        <v>41</v>
      </c>
      <c r="P168" s="35"/>
    </row>
    <row r="169" spans="1:16" ht="12.75">
      <c r="A169" s="131" t="s">
        <v>1</v>
      </c>
      <c r="B169" s="35"/>
      <c r="C169" s="131" t="s">
        <v>737</v>
      </c>
      <c r="D169" s="35"/>
      <c r="E169" s="131" t="s">
        <v>738</v>
      </c>
      <c r="F169" s="35"/>
      <c r="G169" s="35"/>
      <c r="H169" s="35"/>
      <c r="I169" s="35"/>
      <c r="J169" s="35"/>
      <c r="K169" s="132" t="s">
        <v>1009</v>
      </c>
      <c r="L169" s="35"/>
      <c r="M169" s="132" t="s">
        <v>39</v>
      </c>
      <c r="N169" s="35"/>
      <c r="O169" s="132" t="s">
        <v>41</v>
      </c>
      <c r="P169" s="35"/>
    </row>
    <row r="170" spans="1:16" ht="12.75">
      <c r="A170" s="133"/>
      <c r="B170" s="35"/>
      <c r="C170" s="133" t="s">
        <v>869</v>
      </c>
      <c r="D170" s="35"/>
      <c r="E170" s="133" t="s">
        <v>1010</v>
      </c>
      <c r="F170" s="35"/>
      <c r="G170" s="35"/>
      <c r="H170" s="35"/>
      <c r="I170" s="35"/>
      <c r="J170" s="35"/>
      <c r="K170" s="134" t="s">
        <v>1011</v>
      </c>
      <c r="L170" s="35"/>
      <c r="M170" s="134" t="s">
        <v>39</v>
      </c>
      <c r="N170" s="35"/>
      <c r="O170" s="134" t="s">
        <v>41</v>
      </c>
      <c r="P170" s="35"/>
    </row>
    <row r="171" spans="1:16" ht="12.75">
      <c r="A171" s="131" t="s">
        <v>1</v>
      </c>
      <c r="B171" s="35"/>
      <c r="C171" s="131" t="s">
        <v>838</v>
      </c>
      <c r="D171" s="35"/>
      <c r="E171" s="131" t="s">
        <v>839</v>
      </c>
      <c r="F171" s="35"/>
      <c r="G171" s="35"/>
      <c r="H171" s="35"/>
      <c r="I171" s="35"/>
      <c r="J171" s="35"/>
      <c r="K171" s="132" t="s">
        <v>1011</v>
      </c>
      <c r="L171" s="35"/>
      <c r="M171" s="132" t="s">
        <v>39</v>
      </c>
      <c r="N171" s="35"/>
      <c r="O171" s="132" t="s">
        <v>41</v>
      </c>
      <c r="P171" s="35"/>
    </row>
    <row r="172" spans="1:16" ht="12.75">
      <c r="A172" s="136" t="s">
        <v>1</v>
      </c>
      <c r="B172" s="35"/>
      <c r="C172" s="136" t="s">
        <v>1012</v>
      </c>
      <c r="D172" s="35"/>
      <c r="E172" s="136" t="s">
        <v>1013</v>
      </c>
      <c r="F172" s="35"/>
      <c r="G172" s="35"/>
      <c r="H172" s="35"/>
      <c r="I172" s="35"/>
      <c r="J172" s="35"/>
      <c r="K172" s="137" t="s">
        <v>1014</v>
      </c>
      <c r="L172" s="35"/>
      <c r="M172" s="137" t="s">
        <v>1015</v>
      </c>
      <c r="N172" s="35"/>
      <c r="O172" s="137" t="s">
        <v>1016</v>
      </c>
      <c r="P172" s="35"/>
    </row>
    <row r="173" spans="1:16" ht="12.75">
      <c r="A173" s="133"/>
      <c r="B173" s="35"/>
      <c r="C173" s="133" t="s">
        <v>831</v>
      </c>
      <c r="D173" s="35"/>
      <c r="E173" s="133" t="s">
        <v>1017</v>
      </c>
      <c r="F173" s="35"/>
      <c r="G173" s="35"/>
      <c r="H173" s="35"/>
      <c r="I173" s="35"/>
      <c r="J173" s="35"/>
      <c r="K173" s="134" t="s">
        <v>1014</v>
      </c>
      <c r="L173" s="35"/>
      <c r="M173" s="134" t="s">
        <v>1015</v>
      </c>
      <c r="N173" s="35"/>
      <c r="O173" s="134" t="s">
        <v>1016</v>
      </c>
      <c r="P173" s="35"/>
    </row>
    <row r="174" spans="1:16" ht="12.75">
      <c r="A174" s="131" t="s">
        <v>1</v>
      </c>
      <c r="B174" s="35"/>
      <c r="C174" s="131" t="s">
        <v>737</v>
      </c>
      <c r="D174" s="35"/>
      <c r="E174" s="131" t="s">
        <v>738</v>
      </c>
      <c r="F174" s="35"/>
      <c r="G174" s="35"/>
      <c r="H174" s="35"/>
      <c r="I174" s="35"/>
      <c r="J174" s="35"/>
      <c r="K174" s="132" t="s">
        <v>1014</v>
      </c>
      <c r="L174" s="35"/>
      <c r="M174" s="132" t="s">
        <v>1015</v>
      </c>
      <c r="N174" s="35"/>
      <c r="O174" s="132" t="s">
        <v>1016</v>
      </c>
      <c r="P174" s="35"/>
    </row>
    <row r="175" spans="1:16" ht="12.75">
      <c r="A175" s="77" t="s">
        <v>1</v>
      </c>
      <c r="B175" s="35"/>
      <c r="C175" s="77" t="s">
        <v>805</v>
      </c>
      <c r="D175" s="35"/>
      <c r="E175" s="77" t="s">
        <v>806</v>
      </c>
      <c r="F175" s="35"/>
      <c r="G175" s="35"/>
      <c r="H175" s="35"/>
      <c r="I175" s="35"/>
      <c r="J175" s="35"/>
      <c r="K175" s="50" t="s">
        <v>1</v>
      </c>
      <c r="L175" s="35"/>
      <c r="M175" s="50" t="s">
        <v>1018</v>
      </c>
      <c r="N175" s="35"/>
      <c r="O175" s="50" t="s">
        <v>1</v>
      </c>
      <c r="P175" s="35"/>
    </row>
    <row r="176" spans="1:16" ht="12.75">
      <c r="A176" s="77" t="s">
        <v>1</v>
      </c>
      <c r="B176" s="35"/>
      <c r="C176" s="77" t="s">
        <v>814</v>
      </c>
      <c r="D176" s="35"/>
      <c r="E176" s="77" t="s">
        <v>738</v>
      </c>
      <c r="F176" s="35"/>
      <c r="G176" s="35"/>
      <c r="H176" s="35"/>
      <c r="I176" s="35"/>
      <c r="J176" s="35"/>
      <c r="K176" s="50" t="s">
        <v>1</v>
      </c>
      <c r="L176" s="35"/>
      <c r="M176" s="50" t="s">
        <v>1019</v>
      </c>
      <c r="N176" s="35"/>
      <c r="O176" s="50" t="s">
        <v>1</v>
      </c>
      <c r="P176" s="35"/>
    </row>
    <row r="177" spans="1:16" ht="12.75">
      <c r="A177" s="136" t="s">
        <v>1</v>
      </c>
      <c r="B177" s="35"/>
      <c r="C177" s="136" t="s">
        <v>1020</v>
      </c>
      <c r="D177" s="35"/>
      <c r="E177" s="136" t="s">
        <v>1021</v>
      </c>
      <c r="F177" s="35"/>
      <c r="G177" s="35"/>
      <c r="H177" s="35"/>
      <c r="I177" s="35"/>
      <c r="J177" s="35"/>
      <c r="K177" s="137" t="s">
        <v>1022</v>
      </c>
      <c r="L177" s="35"/>
      <c r="M177" s="137" t="s">
        <v>605</v>
      </c>
      <c r="N177" s="35"/>
      <c r="O177" s="137" t="s">
        <v>1023</v>
      </c>
      <c r="P177" s="35"/>
    </row>
    <row r="178" spans="1:16" ht="12.75">
      <c r="A178" s="133"/>
      <c r="B178" s="35"/>
      <c r="C178" s="133" t="s">
        <v>831</v>
      </c>
      <c r="D178" s="35"/>
      <c r="E178" s="133" t="s">
        <v>1024</v>
      </c>
      <c r="F178" s="35"/>
      <c r="G178" s="35"/>
      <c r="H178" s="35"/>
      <c r="I178" s="35"/>
      <c r="J178" s="35"/>
      <c r="K178" s="134" t="s">
        <v>1022</v>
      </c>
      <c r="L178" s="35"/>
      <c r="M178" s="134" t="s">
        <v>605</v>
      </c>
      <c r="N178" s="35"/>
      <c r="O178" s="134" t="s">
        <v>1023</v>
      </c>
      <c r="P178" s="35"/>
    </row>
    <row r="179" spans="1:16" ht="12.75">
      <c r="A179" s="131" t="s">
        <v>1</v>
      </c>
      <c r="B179" s="35"/>
      <c r="C179" s="131" t="s">
        <v>710</v>
      </c>
      <c r="D179" s="35"/>
      <c r="E179" s="131" t="s">
        <v>711</v>
      </c>
      <c r="F179" s="35"/>
      <c r="G179" s="35"/>
      <c r="H179" s="35"/>
      <c r="I179" s="35"/>
      <c r="J179" s="35"/>
      <c r="K179" s="132" t="s">
        <v>1025</v>
      </c>
      <c r="L179" s="35"/>
      <c r="M179" s="132" t="s">
        <v>1026</v>
      </c>
      <c r="N179" s="35"/>
      <c r="O179" s="132" t="s">
        <v>1027</v>
      </c>
      <c r="P179" s="35"/>
    </row>
    <row r="180" spans="1:16" ht="12.75">
      <c r="A180" s="77" t="s">
        <v>1</v>
      </c>
      <c r="B180" s="35"/>
      <c r="C180" s="77" t="s">
        <v>715</v>
      </c>
      <c r="D180" s="35"/>
      <c r="E180" s="77" t="s">
        <v>716</v>
      </c>
      <c r="F180" s="35"/>
      <c r="G180" s="35"/>
      <c r="H180" s="35"/>
      <c r="I180" s="35"/>
      <c r="J180" s="35"/>
      <c r="K180" s="50" t="s">
        <v>1</v>
      </c>
      <c r="L180" s="35"/>
      <c r="M180" s="50" t="s">
        <v>1026</v>
      </c>
      <c r="N180" s="35"/>
      <c r="O180" s="50" t="s">
        <v>1</v>
      </c>
      <c r="P180" s="35"/>
    </row>
    <row r="181" spans="1:16" ht="12.75">
      <c r="A181" s="131" t="s">
        <v>1</v>
      </c>
      <c r="B181" s="35"/>
      <c r="C181" s="131" t="s">
        <v>723</v>
      </c>
      <c r="D181" s="35"/>
      <c r="E181" s="131" t="s">
        <v>724</v>
      </c>
      <c r="F181" s="35"/>
      <c r="G181" s="35"/>
      <c r="H181" s="35"/>
      <c r="I181" s="35"/>
      <c r="J181" s="35"/>
      <c r="K181" s="132" t="s">
        <v>39</v>
      </c>
      <c r="L181" s="35"/>
      <c r="M181" s="132" t="s">
        <v>1028</v>
      </c>
      <c r="N181" s="35"/>
      <c r="O181" s="132" t="s">
        <v>1</v>
      </c>
      <c r="P181" s="35"/>
    </row>
    <row r="182" spans="1:16" ht="12.75">
      <c r="A182" s="77" t="s">
        <v>1</v>
      </c>
      <c r="B182" s="35"/>
      <c r="C182" s="77" t="s">
        <v>728</v>
      </c>
      <c r="D182" s="35"/>
      <c r="E182" s="77" t="s">
        <v>729</v>
      </c>
      <c r="F182" s="35"/>
      <c r="G182" s="35"/>
      <c r="H182" s="35"/>
      <c r="I182" s="35"/>
      <c r="J182" s="35"/>
      <c r="K182" s="50" t="s">
        <v>1</v>
      </c>
      <c r="L182" s="35"/>
      <c r="M182" s="50" t="s">
        <v>1028</v>
      </c>
      <c r="N182" s="35"/>
      <c r="O182" s="50" t="s">
        <v>1</v>
      </c>
      <c r="P182" s="35"/>
    </row>
    <row r="183" spans="1:16" ht="12.75">
      <c r="A183" s="131" t="s">
        <v>1</v>
      </c>
      <c r="B183" s="35"/>
      <c r="C183" s="131" t="s">
        <v>747</v>
      </c>
      <c r="D183" s="35"/>
      <c r="E183" s="131" t="s">
        <v>748</v>
      </c>
      <c r="F183" s="35"/>
      <c r="G183" s="35"/>
      <c r="H183" s="35"/>
      <c r="I183" s="35"/>
      <c r="J183" s="35"/>
      <c r="K183" s="132" t="s">
        <v>1029</v>
      </c>
      <c r="L183" s="35"/>
      <c r="M183" s="132" t="s">
        <v>1030</v>
      </c>
      <c r="N183" s="35"/>
      <c r="O183" s="132" t="s">
        <v>1031</v>
      </c>
      <c r="P183" s="35"/>
    </row>
    <row r="184" spans="1:16" ht="12.75">
      <c r="A184" s="77" t="s">
        <v>1</v>
      </c>
      <c r="B184" s="35"/>
      <c r="C184" s="77" t="s">
        <v>755</v>
      </c>
      <c r="D184" s="35"/>
      <c r="E184" s="77" t="s">
        <v>756</v>
      </c>
      <c r="F184" s="35"/>
      <c r="G184" s="35"/>
      <c r="H184" s="35"/>
      <c r="I184" s="35"/>
      <c r="J184" s="35"/>
      <c r="K184" s="50" t="s">
        <v>1</v>
      </c>
      <c r="L184" s="35"/>
      <c r="M184" s="50" t="s">
        <v>1030</v>
      </c>
      <c r="N184" s="35"/>
      <c r="O184" s="50" t="s">
        <v>1</v>
      </c>
      <c r="P184" s="35"/>
    </row>
    <row r="185" spans="1:16" ht="12.75">
      <c r="A185" s="131" t="s">
        <v>1</v>
      </c>
      <c r="B185" s="35"/>
      <c r="C185" s="131" t="s">
        <v>761</v>
      </c>
      <c r="D185" s="35"/>
      <c r="E185" s="131" t="s">
        <v>762</v>
      </c>
      <c r="F185" s="35"/>
      <c r="G185" s="35"/>
      <c r="H185" s="35"/>
      <c r="I185" s="35"/>
      <c r="J185" s="35"/>
      <c r="K185" s="132" t="s">
        <v>1032</v>
      </c>
      <c r="L185" s="35"/>
      <c r="M185" s="132" t="s">
        <v>1033</v>
      </c>
      <c r="N185" s="35"/>
      <c r="O185" s="132" t="s">
        <v>1034</v>
      </c>
      <c r="P185" s="35"/>
    </row>
    <row r="186" spans="1:16" ht="12.75">
      <c r="A186" s="77" t="s">
        <v>1</v>
      </c>
      <c r="B186" s="35"/>
      <c r="C186" s="77" t="s">
        <v>766</v>
      </c>
      <c r="D186" s="35"/>
      <c r="E186" s="77" t="s">
        <v>767</v>
      </c>
      <c r="F186" s="35"/>
      <c r="G186" s="35"/>
      <c r="H186" s="35"/>
      <c r="I186" s="35"/>
      <c r="J186" s="35"/>
      <c r="K186" s="50" t="s">
        <v>1</v>
      </c>
      <c r="L186" s="35"/>
      <c r="M186" s="50" t="s">
        <v>1033</v>
      </c>
      <c r="N186" s="35"/>
      <c r="O186" s="50" t="s">
        <v>1</v>
      </c>
      <c r="P186" s="35"/>
    </row>
    <row r="187" spans="1:16" ht="12.75">
      <c r="A187" s="131" t="s">
        <v>1</v>
      </c>
      <c r="B187" s="35"/>
      <c r="C187" s="131" t="s">
        <v>781</v>
      </c>
      <c r="D187" s="35"/>
      <c r="E187" s="131" t="s">
        <v>782</v>
      </c>
      <c r="F187" s="35"/>
      <c r="G187" s="35"/>
      <c r="H187" s="35"/>
      <c r="I187" s="35"/>
      <c r="J187" s="35"/>
      <c r="K187" s="132" t="s">
        <v>1035</v>
      </c>
      <c r="L187" s="35"/>
      <c r="M187" s="132" t="s">
        <v>1036</v>
      </c>
      <c r="N187" s="35"/>
      <c r="O187" s="132" t="s">
        <v>1037</v>
      </c>
      <c r="P187" s="35"/>
    </row>
    <row r="188" spans="1:16" ht="12.75">
      <c r="A188" s="77" t="s">
        <v>1</v>
      </c>
      <c r="B188" s="35"/>
      <c r="C188" s="77" t="s">
        <v>793</v>
      </c>
      <c r="D188" s="35"/>
      <c r="E188" s="77" t="s">
        <v>794</v>
      </c>
      <c r="F188" s="35"/>
      <c r="G188" s="35"/>
      <c r="H188" s="35"/>
      <c r="I188" s="35"/>
      <c r="J188" s="35"/>
      <c r="K188" s="50" t="s">
        <v>1</v>
      </c>
      <c r="L188" s="35"/>
      <c r="M188" s="50" t="s">
        <v>1036</v>
      </c>
      <c r="N188" s="35"/>
      <c r="O188" s="50" t="s">
        <v>1</v>
      </c>
      <c r="P188" s="35"/>
    </row>
    <row r="189" spans="1:16" ht="12.75">
      <c r="A189" s="131" t="s">
        <v>1</v>
      </c>
      <c r="B189" s="35"/>
      <c r="C189" s="131" t="s">
        <v>737</v>
      </c>
      <c r="D189" s="35"/>
      <c r="E189" s="131" t="s">
        <v>738</v>
      </c>
      <c r="F189" s="35"/>
      <c r="G189" s="35"/>
      <c r="H189" s="35"/>
      <c r="I189" s="35"/>
      <c r="J189" s="35"/>
      <c r="K189" s="132" t="s">
        <v>1038</v>
      </c>
      <c r="L189" s="35"/>
      <c r="M189" s="132" t="s">
        <v>1039</v>
      </c>
      <c r="N189" s="35"/>
      <c r="O189" s="132" t="s">
        <v>1040</v>
      </c>
      <c r="P189" s="35"/>
    </row>
    <row r="190" spans="1:16" ht="12.75">
      <c r="A190" s="77" t="s">
        <v>1</v>
      </c>
      <c r="B190" s="35"/>
      <c r="C190" s="77" t="s">
        <v>814</v>
      </c>
      <c r="D190" s="35"/>
      <c r="E190" s="77" t="s">
        <v>738</v>
      </c>
      <c r="F190" s="35"/>
      <c r="G190" s="35"/>
      <c r="H190" s="35"/>
      <c r="I190" s="35"/>
      <c r="J190" s="35"/>
      <c r="K190" s="50" t="s">
        <v>1</v>
      </c>
      <c r="L190" s="35"/>
      <c r="M190" s="50" t="s">
        <v>1039</v>
      </c>
      <c r="N190" s="35"/>
      <c r="O190" s="50" t="s">
        <v>1</v>
      </c>
      <c r="P190" s="35"/>
    </row>
    <row r="191" spans="1:16" ht="12.75">
      <c r="A191" s="136" t="s">
        <v>1</v>
      </c>
      <c r="B191" s="35"/>
      <c r="C191" s="136" t="s">
        <v>1041</v>
      </c>
      <c r="D191" s="35"/>
      <c r="E191" s="136" t="s">
        <v>1042</v>
      </c>
      <c r="F191" s="35"/>
      <c r="G191" s="35"/>
      <c r="H191" s="35"/>
      <c r="I191" s="35"/>
      <c r="J191" s="35"/>
      <c r="K191" s="137" t="s">
        <v>1043</v>
      </c>
      <c r="L191" s="35"/>
      <c r="M191" s="137" t="s">
        <v>1044</v>
      </c>
      <c r="N191" s="35"/>
      <c r="O191" s="137" t="s">
        <v>1045</v>
      </c>
      <c r="P191" s="35"/>
    </row>
    <row r="192" spans="1:16" ht="12.75">
      <c r="A192" s="133"/>
      <c r="B192" s="35"/>
      <c r="C192" s="133" t="s">
        <v>831</v>
      </c>
      <c r="D192" s="35"/>
      <c r="E192" s="133" t="s">
        <v>1046</v>
      </c>
      <c r="F192" s="35"/>
      <c r="G192" s="35"/>
      <c r="H192" s="35"/>
      <c r="I192" s="35"/>
      <c r="J192" s="35"/>
      <c r="K192" s="134" t="s">
        <v>1047</v>
      </c>
      <c r="L192" s="35"/>
      <c r="M192" s="134" t="s">
        <v>1048</v>
      </c>
      <c r="N192" s="35"/>
      <c r="O192" s="134" t="s">
        <v>1049</v>
      </c>
      <c r="P192" s="35"/>
    </row>
    <row r="193" spans="1:16" ht="12.75">
      <c r="A193" s="131" t="s">
        <v>1</v>
      </c>
      <c r="B193" s="35"/>
      <c r="C193" s="131" t="s">
        <v>710</v>
      </c>
      <c r="D193" s="35"/>
      <c r="E193" s="131" t="s">
        <v>711</v>
      </c>
      <c r="F193" s="35"/>
      <c r="G193" s="35"/>
      <c r="H193" s="35"/>
      <c r="I193" s="35"/>
      <c r="J193" s="35"/>
      <c r="K193" s="132" t="s">
        <v>1050</v>
      </c>
      <c r="L193" s="35"/>
      <c r="M193" s="132" t="s">
        <v>1051</v>
      </c>
      <c r="N193" s="35"/>
      <c r="O193" s="132" t="s">
        <v>1052</v>
      </c>
      <c r="P193" s="35"/>
    </row>
    <row r="194" spans="1:16" ht="12.75">
      <c r="A194" s="77" t="s">
        <v>1</v>
      </c>
      <c r="B194" s="35"/>
      <c r="C194" s="77" t="s">
        <v>715</v>
      </c>
      <c r="D194" s="35"/>
      <c r="E194" s="77" t="s">
        <v>716</v>
      </c>
      <c r="F194" s="35"/>
      <c r="G194" s="35"/>
      <c r="H194" s="35"/>
      <c r="I194" s="35"/>
      <c r="J194" s="35"/>
      <c r="K194" s="50" t="s">
        <v>1</v>
      </c>
      <c r="L194" s="35"/>
      <c r="M194" s="50" t="s">
        <v>1051</v>
      </c>
      <c r="N194" s="35"/>
      <c r="O194" s="50" t="s">
        <v>1</v>
      </c>
      <c r="P194" s="35"/>
    </row>
    <row r="195" spans="1:16" ht="12.75">
      <c r="A195" s="131" t="s">
        <v>1</v>
      </c>
      <c r="B195" s="35"/>
      <c r="C195" s="131" t="s">
        <v>723</v>
      </c>
      <c r="D195" s="35"/>
      <c r="E195" s="131" t="s">
        <v>724</v>
      </c>
      <c r="F195" s="35"/>
      <c r="G195" s="35"/>
      <c r="H195" s="35"/>
      <c r="I195" s="35"/>
      <c r="J195" s="35"/>
      <c r="K195" s="132" t="s">
        <v>1053</v>
      </c>
      <c r="L195" s="35"/>
      <c r="M195" s="132" t="s">
        <v>1054</v>
      </c>
      <c r="N195" s="35"/>
      <c r="O195" s="132" t="s">
        <v>1055</v>
      </c>
      <c r="P195" s="35"/>
    </row>
    <row r="196" spans="1:16" ht="12.75">
      <c r="A196" s="77" t="s">
        <v>1</v>
      </c>
      <c r="B196" s="35"/>
      <c r="C196" s="77" t="s">
        <v>728</v>
      </c>
      <c r="D196" s="35"/>
      <c r="E196" s="77" t="s">
        <v>729</v>
      </c>
      <c r="F196" s="35"/>
      <c r="G196" s="35"/>
      <c r="H196" s="35"/>
      <c r="I196" s="35"/>
      <c r="J196" s="35"/>
      <c r="K196" s="50" t="s">
        <v>1</v>
      </c>
      <c r="L196" s="35"/>
      <c r="M196" s="50" t="s">
        <v>1054</v>
      </c>
      <c r="N196" s="35"/>
      <c r="O196" s="50" t="s">
        <v>1</v>
      </c>
      <c r="P196" s="35"/>
    </row>
    <row r="197" spans="1:16" ht="12.75">
      <c r="A197" s="131" t="s">
        <v>1</v>
      </c>
      <c r="B197" s="35"/>
      <c r="C197" s="131" t="s">
        <v>781</v>
      </c>
      <c r="D197" s="35"/>
      <c r="E197" s="131" t="s">
        <v>782</v>
      </c>
      <c r="F197" s="35"/>
      <c r="G197" s="35"/>
      <c r="H197" s="35"/>
      <c r="I197" s="35"/>
      <c r="J197" s="35"/>
      <c r="K197" s="132" t="s">
        <v>1056</v>
      </c>
      <c r="L197" s="35"/>
      <c r="M197" s="132" t="s">
        <v>1057</v>
      </c>
      <c r="N197" s="35"/>
      <c r="O197" s="132" t="s">
        <v>1058</v>
      </c>
      <c r="P197" s="35"/>
    </row>
    <row r="198" spans="1:16" ht="12.75">
      <c r="A198" s="77" t="s">
        <v>1</v>
      </c>
      <c r="B198" s="35"/>
      <c r="C198" s="77" t="s">
        <v>879</v>
      </c>
      <c r="D198" s="35"/>
      <c r="E198" s="77" t="s">
        <v>880</v>
      </c>
      <c r="F198" s="35"/>
      <c r="G198" s="35"/>
      <c r="H198" s="35"/>
      <c r="I198" s="35"/>
      <c r="J198" s="35"/>
      <c r="K198" s="50" t="s">
        <v>1</v>
      </c>
      <c r="L198" s="35"/>
      <c r="M198" s="50" t="s">
        <v>1059</v>
      </c>
      <c r="N198" s="35"/>
      <c r="O198" s="50" t="s">
        <v>1</v>
      </c>
      <c r="P198" s="35"/>
    </row>
    <row r="199" spans="1:16" ht="12.75">
      <c r="A199" s="77" t="s">
        <v>1</v>
      </c>
      <c r="B199" s="35"/>
      <c r="C199" s="77" t="s">
        <v>796</v>
      </c>
      <c r="D199" s="35"/>
      <c r="E199" s="77" t="s">
        <v>797</v>
      </c>
      <c r="F199" s="35"/>
      <c r="G199" s="35"/>
      <c r="H199" s="35"/>
      <c r="I199" s="35"/>
      <c r="J199" s="35"/>
      <c r="K199" s="50" t="s">
        <v>1</v>
      </c>
      <c r="L199" s="35"/>
      <c r="M199" s="50" t="s">
        <v>1060</v>
      </c>
      <c r="N199" s="35"/>
      <c r="O199" s="50" t="s">
        <v>1</v>
      </c>
      <c r="P199" s="35"/>
    </row>
    <row r="200" spans="1:16" ht="12.75">
      <c r="A200" s="131" t="s">
        <v>1</v>
      </c>
      <c r="B200" s="35"/>
      <c r="C200" s="131" t="s">
        <v>737</v>
      </c>
      <c r="D200" s="35"/>
      <c r="E200" s="131" t="s">
        <v>738</v>
      </c>
      <c r="F200" s="35"/>
      <c r="G200" s="35"/>
      <c r="H200" s="35"/>
      <c r="I200" s="35"/>
      <c r="J200" s="35"/>
      <c r="K200" s="132" t="s">
        <v>1061</v>
      </c>
      <c r="L200" s="35"/>
      <c r="M200" s="132" t="s">
        <v>39</v>
      </c>
      <c r="N200" s="35"/>
      <c r="O200" s="132" t="s">
        <v>41</v>
      </c>
      <c r="P200" s="35"/>
    </row>
    <row r="201" spans="1:16" ht="12.75">
      <c r="A201" s="131" t="s">
        <v>1</v>
      </c>
      <c r="B201" s="35"/>
      <c r="C201" s="131" t="s">
        <v>1062</v>
      </c>
      <c r="D201" s="35"/>
      <c r="E201" s="131" t="s">
        <v>1063</v>
      </c>
      <c r="F201" s="35"/>
      <c r="G201" s="35"/>
      <c r="H201" s="35"/>
      <c r="I201" s="35"/>
      <c r="J201" s="35"/>
      <c r="K201" s="132" t="s">
        <v>491</v>
      </c>
      <c r="L201" s="35"/>
      <c r="M201" s="132" t="s">
        <v>1064</v>
      </c>
      <c r="N201" s="35"/>
      <c r="O201" s="132" t="s">
        <v>1065</v>
      </c>
      <c r="P201" s="35"/>
    </row>
    <row r="202" spans="1:16" ht="12.75">
      <c r="A202" s="77" t="s">
        <v>1</v>
      </c>
      <c r="B202" s="35"/>
      <c r="C202" s="77" t="s">
        <v>1066</v>
      </c>
      <c r="D202" s="35"/>
      <c r="E202" s="77" t="s">
        <v>1067</v>
      </c>
      <c r="F202" s="35"/>
      <c r="G202" s="35"/>
      <c r="H202" s="35"/>
      <c r="I202" s="35"/>
      <c r="J202" s="35"/>
      <c r="K202" s="50" t="s">
        <v>1</v>
      </c>
      <c r="L202" s="35"/>
      <c r="M202" s="50" t="s">
        <v>1064</v>
      </c>
      <c r="N202" s="35"/>
      <c r="O202" s="50" t="s">
        <v>1</v>
      </c>
      <c r="P202" s="35"/>
    </row>
    <row r="203" spans="1:16" ht="12.75">
      <c r="A203" s="133"/>
      <c r="B203" s="35"/>
      <c r="C203" s="133" t="s">
        <v>852</v>
      </c>
      <c r="D203" s="35"/>
      <c r="E203" s="133" t="s">
        <v>1068</v>
      </c>
      <c r="F203" s="35"/>
      <c r="G203" s="35"/>
      <c r="H203" s="35"/>
      <c r="I203" s="35"/>
      <c r="J203" s="35"/>
      <c r="K203" s="134" t="s">
        <v>383</v>
      </c>
      <c r="L203" s="35"/>
      <c r="M203" s="134" t="s">
        <v>1069</v>
      </c>
      <c r="N203" s="35"/>
      <c r="O203" s="134" t="s">
        <v>1070</v>
      </c>
      <c r="P203" s="35"/>
    </row>
    <row r="204" spans="1:16" ht="12.75">
      <c r="A204" s="131" t="s">
        <v>1</v>
      </c>
      <c r="B204" s="35"/>
      <c r="C204" s="131" t="s">
        <v>737</v>
      </c>
      <c r="D204" s="35"/>
      <c r="E204" s="131" t="s">
        <v>738</v>
      </c>
      <c r="F204" s="35"/>
      <c r="G204" s="35"/>
      <c r="H204" s="35"/>
      <c r="I204" s="35"/>
      <c r="J204" s="35"/>
      <c r="K204" s="132" t="s">
        <v>383</v>
      </c>
      <c r="L204" s="35"/>
      <c r="M204" s="132" t="s">
        <v>1069</v>
      </c>
      <c r="N204" s="35"/>
      <c r="O204" s="132" t="s">
        <v>1070</v>
      </c>
      <c r="P204" s="35"/>
    </row>
    <row r="205" spans="1:16" ht="12.75">
      <c r="A205" s="77" t="s">
        <v>1</v>
      </c>
      <c r="B205" s="35"/>
      <c r="C205" s="77" t="s">
        <v>814</v>
      </c>
      <c r="D205" s="35"/>
      <c r="E205" s="77" t="s">
        <v>738</v>
      </c>
      <c r="F205" s="35"/>
      <c r="G205" s="35"/>
      <c r="H205" s="35"/>
      <c r="I205" s="35"/>
      <c r="J205" s="35"/>
      <c r="K205" s="50" t="s">
        <v>1</v>
      </c>
      <c r="L205" s="35"/>
      <c r="M205" s="50" t="s">
        <v>1069</v>
      </c>
      <c r="N205" s="35"/>
      <c r="O205" s="50" t="s">
        <v>1</v>
      </c>
      <c r="P205" s="35"/>
    </row>
    <row r="206" spans="1:16" ht="12.75">
      <c r="A206" s="140" t="s">
        <v>1</v>
      </c>
      <c r="B206" s="35"/>
      <c r="C206" s="140" t="s">
        <v>1071</v>
      </c>
      <c r="D206" s="35"/>
      <c r="E206" s="35"/>
      <c r="F206" s="35"/>
      <c r="G206" s="35"/>
      <c r="H206" s="35"/>
      <c r="I206" s="35"/>
      <c r="J206" s="35"/>
      <c r="K206" s="141" t="s">
        <v>656</v>
      </c>
      <c r="L206" s="35"/>
      <c r="M206" s="142">
        <v>1005611.94</v>
      </c>
      <c r="N206" s="35"/>
      <c r="O206" s="156">
        <v>0.4783</v>
      </c>
      <c r="P206" s="35"/>
    </row>
    <row r="207" spans="1:16" ht="12.75">
      <c r="A207" s="126" t="s">
        <v>1</v>
      </c>
      <c r="B207" s="35"/>
      <c r="C207" s="126" t="s">
        <v>439</v>
      </c>
      <c r="D207" s="35"/>
      <c r="E207" s="35"/>
      <c r="F207" s="35"/>
      <c r="G207" s="35"/>
      <c r="H207" s="35"/>
      <c r="I207" s="35"/>
      <c r="J207" s="35"/>
      <c r="K207" s="129" t="s">
        <v>1072</v>
      </c>
      <c r="L207" s="35"/>
      <c r="M207" s="127">
        <v>900383.61</v>
      </c>
      <c r="N207" s="35"/>
      <c r="O207" s="128">
        <f aca="true" t="shared" si="1" ref="O207:O214">M207/K207</f>
        <v>0.5178532109036427</v>
      </c>
      <c r="P207" s="41"/>
    </row>
    <row r="208" spans="1:16" ht="12.75">
      <c r="A208" s="126" t="s">
        <v>1</v>
      </c>
      <c r="B208" s="35"/>
      <c r="C208" s="126" t="s">
        <v>442</v>
      </c>
      <c r="D208" s="35"/>
      <c r="E208" s="35"/>
      <c r="F208" s="35"/>
      <c r="G208" s="35"/>
      <c r="H208" s="35"/>
      <c r="I208" s="35"/>
      <c r="J208" s="35"/>
      <c r="K208" s="129" t="s">
        <v>1072</v>
      </c>
      <c r="L208" s="35"/>
      <c r="M208" s="127">
        <v>900383.61</v>
      </c>
      <c r="N208" s="35"/>
      <c r="O208" s="128">
        <f t="shared" si="1"/>
        <v>0.5178532109036427</v>
      </c>
      <c r="P208" s="41"/>
    </row>
    <row r="209" spans="1:16" ht="12.75">
      <c r="A209" s="126" t="s">
        <v>1</v>
      </c>
      <c r="B209" s="35"/>
      <c r="C209" s="126" t="s">
        <v>443</v>
      </c>
      <c r="D209" s="35"/>
      <c r="E209" s="35"/>
      <c r="F209" s="35"/>
      <c r="G209" s="35"/>
      <c r="H209" s="35"/>
      <c r="I209" s="35"/>
      <c r="J209" s="35"/>
      <c r="K209" s="129" t="s">
        <v>473</v>
      </c>
      <c r="L209" s="35"/>
      <c r="M209" s="127">
        <v>29435.16</v>
      </c>
      <c r="N209" s="35"/>
      <c r="O209" s="128">
        <f t="shared" si="1"/>
        <v>0.30789916317991634</v>
      </c>
      <c r="P209" s="41"/>
    </row>
    <row r="210" spans="1:16" ht="12.75">
      <c r="A210" s="126" t="s">
        <v>1</v>
      </c>
      <c r="B210" s="35"/>
      <c r="C210" s="126" t="s">
        <v>471</v>
      </c>
      <c r="D210" s="35"/>
      <c r="E210" s="35"/>
      <c r="F210" s="35"/>
      <c r="G210" s="35"/>
      <c r="H210" s="35"/>
      <c r="I210" s="35"/>
      <c r="J210" s="35"/>
      <c r="K210" s="129" t="s">
        <v>473</v>
      </c>
      <c r="L210" s="35"/>
      <c r="M210" s="127">
        <v>29435.16</v>
      </c>
      <c r="N210" s="35"/>
      <c r="O210" s="128">
        <f t="shared" si="1"/>
        <v>0.30789916317991634</v>
      </c>
      <c r="P210" s="41"/>
    </row>
    <row r="211" spans="1:16" ht="12.75">
      <c r="A211" s="126" t="s">
        <v>1</v>
      </c>
      <c r="B211" s="35"/>
      <c r="C211" s="126" t="s">
        <v>447</v>
      </c>
      <c r="D211" s="35"/>
      <c r="E211" s="35"/>
      <c r="F211" s="35"/>
      <c r="G211" s="35"/>
      <c r="H211" s="35"/>
      <c r="I211" s="35"/>
      <c r="J211" s="35"/>
      <c r="K211" s="129" t="s">
        <v>1073</v>
      </c>
      <c r="L211" s="35"/>
      <c r="M211" s="129" t="s">
        <v>1074</v>
      </c>
      <c r="N211" s="35"/>
      <c r="O211" s="128">
        <f t="shared" si="1"/>
        <v>0.09679211356466877</v>
      </c>
      <c r="P211" s="41"/>
    </row>
    <row r="212" spans="1:16" ht="12.75">
      <c r="A212" s="126" t="s">
        <v>1</v>
      </c>
      <c r="B212" s="35"/>
      <c r="C212" s="126" t="s">
        <v>450</v>
      </c>
      <c r="D212" s="35"/>
      <c r="E212" s="35"/>
      <c r="F212" s="35"/>
      <c r="G212" s="35"/>
      <c r="H212" s="35"/>
      <c r="I212" s="35"/>
      <c r="J212" s="35"/>
      <c r="K212" s="129" t="s">
        <v>1073</v>
      </c>
      <c r="L212" s="35"/>
      <c r="M212" s="129" t="s">
        <v>1074</v>
      </c>
      <c r="N212" s="35"/>
      <c r="O212" s="128">
        <f t="shared" si="1"/>
        <v>0.09679211356466877</v>
      </c>
      <c r="P212" s="41"/>
    </row>
    <row r="213" spans="1:16" ht="12.75">
      <c r="A213" s="126" t="s">
        <v>1</v>
      </c>
      <c r="B213" s="35"/>
      <c r="C213" s="126" t="s">
        <v>495</v>
      </c>
      <c r="D213" s="35"/>
      <c r="E213" s="35"/>
      <c r="F213" s="35"/>
      <c r="G213" s="35"/>
      <c r="H213" s="35"/>
      <c r="I213" s="35"/>
      <c r="J213" s="35"/>
      <c r="K213" s="129" t="s">
        <v>500</v>
      </c>
      <c r="L213" s="35"/>
      <c r="M213" s="127">
        <v>72724.86</v>
      </c>
      <c r="N213" s="35"/>
      <c r="O213" s="128">
        <f t="shared" si="1"/>
        <v>0.30751249503158645</v>
      </c>
      <c r="P213" s="41"/>
    </row>
    <row r="214" spans="1:16" ht="12.75">
      <c r="A214" s="126" t="s">
        <v>1</v>
      </c>
      <c r="B214" s="35"/>
      <c r="C214" s="126" t="s">
        <v>1836</v>
      </c>
      <c r="D214" s="35"/>
      <c r="E214" s="35"/>
      <c r="F214" s="35"/>
      <c r="G214" s="35"/>
      <c r="H214" s="35"/>
      <c r="I214" s="35"/>
      <c r="J214" s="35"/>
      <c r="K214" s="129" t="s">
        <v>500</v>
      </c>
      <c r="L214" s="35"/>
      <c r="M214" s="127">
        <v>72724.86</v>
      </c>
      <c r="N214" s="35"/>
      <c r="O214" s="128">
        <f t="shared" si="1"/>
        <v>0.30751249503158645</v>
      </c>
      <c r="P214" s="41"/>
    </row>
    <row r="215" spans="1:16" ht="12.75">
      <c r="A215" s="136" t="s">
        <v>1</v>
      </c>
      <c r="B215" s="35"/>
      <c r="C215" s="136" t="s">
        <v>918</v>
      </c>
      <c r="D215" s="35"/>
      <c r="E215" s="136" t="s">
        <v>919</v>
      </c>
      <c r="F215" s="35"/>
      <c r="G215" s="35"/>
      <c r="H215" s="35"/>
      <c r="I215" s="35"/>
      <c r="J215" s="35"/>
      <c r="K215" s="137" t="s">
        <v>1075</v>
      </c>
      <c r="L215" s="35"/>
      <c r="M215" s="138">
        <v>333100.77</v>
      </c>
      <c r="N215" s="35"/>
      <c r="O215" s="139">
        <v>0.4509</v>
      </c>
      <c r="P215" s="35"/>
    </row>
    <row r="216" spans="1:16" ht="12.75">
      <c r="A216" s="133"/>
      <c r="B216" s="35"/>
      <c r="C216" s="133" t="s">
        <v>705</v>
      </c>
      <c r="D216" s="35"/>
      <c r="E216" s="133" t="s">
        <v>706</v>
      </c>
      <c r="F216" s="35"/>
      <c r="G216" s="35"/>
      <c r="H216" s="35"/>
      <c r="I216" s="35"/>
      <c r="J216" s="35"/>
      <c r="K216" s="134" t="s">
        <v>1076</v>
      </c>
      <c r="L216" s="35"/>
      <c r="M216" s="134" t="s">
        <v>1077</v>
      </c>
      <c r="N216" s="35"/>
      <c r="O216" s="134" t="s">
        <v>606</v>
      </c>
      <c r="P216" s="35"/>
    </row>
    <row r="217" spans="1:16" ht="12.75">
      <c r="A217" s="131" t="s">
        <v>1</v>
      </c>
      <c r="B217" s="35"/>
      <c r="C217" s="131" t="s">
        <v>710</v>
      </c>
      <c r="D217" s="35"/>
      <c r="E217" s="131" t="s">
        <v>711</v>
      </c>
      <c r="F217" s="35"/>
      <c r="G217" s="35"/>
      <c r="H217" s="35"/>
      <c r="I217" s="35"/>
      <c r="J217" s="35"/>
      <c r="K217" s="132" t="s">
        <v>1078</v>
      </c>
      <c r="L217" s="35"/>
      <c r="M217" s="132" t="s">
        <v>1079</v>
      </c>
      <c r="N217" s="35"/>
      <c r="O217" s="132" t="s">
        <v>308</v>
      </c>
      <c r="P217" s="35"/>
    </row>
    <row r="218" spans="1:16" ht="12.75">
      <c r="A218" s="77" t="s">
        <v>1</v>
      </c>
      <c r="B218" s="35"/>
      <c r="C218" s="77" t="s">
        <v>715</v>
      </c>
      <c r="D218" s="35"/>
      <c r="E218" s="77" t="s">
        <v>716</v>
      </c>
      <c r="F218" s="35"/>
      <c r="G218" s="35"/>
      <c r="H218" s="35"/>
      <c r="I218" s="35"/>
      <c r="J218" s="35"/>
      <c r="K218" s="50" t="s">
        <v>1</v>
      </c>
      <c r="L218" s="35"/>
      <c r="M218" s="50" t="s">
        <v>1079</v>
      </c>
      <c r="N218" s="35"/>
      <c r="O218" s="50" t="s">
        <v>1</v>
      </c>
      <c r="P218" s="35"/>
    </row>
    <row r="219" spans="1:16" ht="12.75">
      <c r="A219" s="131" t="s">
        <v>1</v>
      </c>
      <c r="B219" s="35"/>
      <c r="C219" s="131" t="s">
        <v>717</v>
      </c>
      <c r="D219" s="35"/>
      <c r="E219" s="131" t="s">
        <v>718</v>
      </c>
      <c r="F219" s="35"/>
      <c r="G219" s="35"/>
      <c r="H219" s="35"/>
      <c r="I219" s="35"/>
      <c r="J219" s="35"/>
      <c r="K219" s="132" t="s">
        <v>491</v>
      </c>
      <c r="L219" s="35"/>
      <c r="M219" s="132" t="s">
        <v>1053</v>
      </c>
      <c r="N219" s="35"/>
      <c r="O219" s="132" t="s">
        <v>1080</v>
      </c>
      <c r="P219" s="35"/>
    </row>
    <row r="220" spans="1:16" ht="12.75">
      <c r="A220" s="77" t="s">
        <v>1</v>
      </c>
      <c r="B220" s="35"/>
      <c r="C220" s="77" t="s">
        <v>722</v>
      </c>
      <c r="D220" s="35"/>
      <c r="E220" s="77" t="s">
        <v>718</v>
      </c>
      <c r="F220" s="35"/>
      <c r="G220" s="35"/>
      <c r="H220" s="35"/>
      <c r="I220" s="35"/>
      <c r="J220" s="35"/>
      <c r="K220" s="50" t="s">
        <v>1</v>
      </c>
      <c r="L220" s="35"/>
      <c r="M220" s="50" t="s">
        <v>1053</v>
      </c>
      <c r="N220" s="35"/>
      <c r="O220" s="50" t="s">
        <v>1</v>
      </c>
      <c r="P220" s="35"/>
    </row>
    <row r="221" spans="1:16" ht="12.75">
      <c r="A221" s="131" t="s">
        <v>1</v>
      </c>
      <c r="B221" s="35"/>
      <c r="C221" s="131" t="s">
        <v>723</v>
      </c>
      <c r="D221" s="35"/>
      <c r="E221" s="131" t="s">
        <v>724</v>
      </c>
      <c r="F221" s="35"/>
      <c r="G221" s="35"/>
      <c r="H221" s="35"/>
      <c r="I221" s="35"/>
      <c r="J221" s="35"/>
      <c r="K221" s="132" t="s">
        <v>1081</v>
      </c>
      <c r="L221" s="35"/>
      <c r="M221" s="132" t="s">
        <v>1082</v>
      </c>
      <c r="N221" s="35"/>
      <c r="O221" s="132" t="s">
        <v>1083</v>
      </c>
      <c r="P221" s="35"/>
    </row>
    <row r="222" spans="1:16" ht="12.75">
      <c r="A222" s="77" t="s">
        <v>1</v>
      </c>
      <c r="B222" s="35"/>
      <c r="C222" s="77" t="s">
        <v>728</v>
      </c>
      <c r="D222" s="35"/>
      <c r="E222" s="77" t="s">
        <v>729</v>
      </c>
      <c r="F222" s="35"/>
      <c r="G222" s="35"/>
      <c r="H222" s="35"/>
      <c r="I222" s="35"/>
      <c r="J222" s="35"/>
      <c r="K222" s="50" t="s">
        <v>1</v>
      </c>
      <c r="L222" s="35"/>
      <c r="M222" s="50" t="s">
        <v>1084</v>
      </c>
      <c r="N222" s="35"/>
      <c r="O222" s="50" t="s">
        <v>1</v>
      </c>
      <c r="P222" s="35"/>
    </row>
    <row r="223" spans="1:16" ht="12.75">
      <c r="A223" s="77" t="s">
        <v>1</v>
      </c>
      <c r="B223" s="35"/>
      <c r="C223" s="77" t="s">
        <v>731</v>
      </c>
      <c r="D223" s="35"/>
      <c r="E223" s="77" t="s">
        <v>732</v>
      </c>
      <c r="F223" s="35"/>
      <c r="G223" s="35"/>
      <c r="H223" s="35"/>
      <c r="I223" s="35"/>
      <c r="J223" s="35"/>
      <c r="K223" s="50" t="s">
        <v>1</v>
      </c>
      <c r="L223" s="35"/>
      <c r="M223" s="50" t="s">
        <v>1085</v>
      </c>
      <c r="N223" s="35"/>
      <c r="O223" s="50" t="s">
        <v>1</v>
      </c>
      <c r="P223" s="35"/>
    </row>
    <row r="224" spans="1:16" ht="12.75">
      <c r="A224" s="133"/>
      <c r="B224" s="35"/>
      <c r="C224" s="133" t="s">
        <v>744</v>
      </c>
      <c r="D224" s="35"/>
      <c r="E224" s="133" t="s">
        <v>745</v>
      </c>
      <c r="F224" s="35"/>
      <c r="G224" s="35"/>
      <c r="H224" s="35"/>
      <c r="I224" s="35"/>
      <c r="J224" s="35"/>
      <c r="K224" s="134" t="s">
        <v>1086</v>
      </c>
      <c r="L224" s="35"/>
      <c r="M224" s="135">
        <v>52756.99</v>
      </c>
      <c r="N224" s="35"/>
      <c r="O224" s="113">
        <f>M224/K224</f>
        <v>0.37819986379440124</v>
      </c>
      <c r="P224" s="41"/>
    </row>
    <row r="225" spans="1:16" ht="12.75">
      <c r="A225" s="131" t="s">
        <v>1</v>
      </c>
      <c r="B225" s="35"/>
      <c r="C225" s="131" t="s">
        <v>747</v>
      </c>
      <c r="D225" s="35"/>
      <c r="E225" s="131" t="s">
        <v>748</v>
      </c>
      <c r="F225" s="35"/>
      <c r="G225" s="35"/>
      <c r="H225" s="35"/>
      <c r="I225" s="35"/>
      <c r="J225" s="35"/>
      <c r="K225" s="132" t="s">
        <v>1087</v>
      </c>
      <c r="L225" s="35"/>
      <c r="M225" s="101">
        <v>12400.21</v>
      </c>
      <c r="N225" s="35"/>
      <c r="O225" s="132" t="s">
        <v>1088</v>
      </c>
      <c r="P225" s="35"/>
    </row>
    <row r="226" spans="1:16" ht="12.75">
      <c r="A226" s="77" t="s">
        <v>1</v>
      </c>
      <c r="B226" s="35"/>
      <c r="C226" s="77" t="s">
        <v>752</v>
      </c>
      <c r="D226" s="35"/>
      <c r="E226" s="77" t="s">
        <v>753</v>
      </c>
      <c r="F226" s="35"/>
      <c r="G226" s="35"/>
      <c r="H226" s="35"/>
      <c r="I226" s="35"/>
      <c r="J226" s="35"/>
      <c r="K226" s="50" t="s">
        <v>1</v>
      </c>
      <c r="L226" s="35"/>
      <c r="M226" s="49">
        <v>1332.21</v>
      </c>
      <c r="N226" s="35"/>
      <c r="O226" s="50" t="s">
        <v>1</v>
      </c>
      <c r="P226" s="35"/>
    </row>
    <row r="227" spans="1:16" ht="12.75">
      <c r="A227" s="77" t="s">
        <v>1</v>
      </c>
      <c r="B227" s="35"/>
      <c r="C227" s="77" t="s">
        <v>755</v>
      </c>
      <c r="D227" s="35"/>
      <c r="E227" s="77" t="s">
        <v>756</v>
      </c>
      <c r="F227" s="35"/>
      <c r="G227" s="35"/>
      <c r="H227" s="35"/>
      <c r="I227" s="35"/>
      <c r="J227" s="35"/>
      <c r="K227" s="50" t="s">
        <v>1</v>
      </c>
      <c r="L227" s="35"/>
      <c r="M227" s="50" t="s">
        <v>1089</v>
      </c>
      <c r="N227" s="35"/>
      <c r="O227" s="50" t="s">
        <v>1</v>
      </c>
      <c r="P227" s="35"/>
    </row>
    <row r="228" spans="1:16" ht="12.75">
      <c r="A228" s="77" t="s">
        <v>1</v>
      </c>
      <c r="B228" s="35"/>
      <c r="C228" s="77" t="s">
        <v>1090</v>
      </c>
      <c r="D228" s="35"/>
      <c r="E228" s="77" t="s">
        <v>1091</v>
      </c>
      <c r="F228" s="35"/>
      <c r="G228" s="35"/>
      <c r="H228" s="35"/>
      <c r="I228" s="35"/>
      <c r="J228" s="35"/>
      <c r="K228" s="50" t="s">
        <v>1</v>
      </c>
      <c r="L228" s="35"/>
      <c r="M228" s="50" t="s">
        <v>1092</v>
      </c>
      <c r="N228" s="35"/>
      <c r="O228" s="50" t="s">
        <v>1</v>
      </c>
      <c r="P228" s="35"/>
    </row>
    <row r="229" spans="1:16" ht="12.75">
      <c r="A229" s="131" t="s">
        <v>1</v>
      </c>
      <c r="B229" s="35"/>
      <c r="C229" s="131" t="s">
        <v>761</v>
      </c>
      <c r="D229" s="35"/>
      <c r="E229" s="131" t="s">
        <v>762</v>
      </c>
      <c r="F229" s="35"/>
      <c r="G229" s="35"/>
      <c r="H229" s="35"/>
      <c r="I229" s="35"/>
      <c r="J229" s="35"/>
      <c r="K229" s="132" t="s">
        <v>1093</v>
      </c>
      <c r="L229" s="35"/>
      <c r="M229" s="101">
        <v>12323.4</v>
      </c>
      <c r="N229" s="35"/>
      <c r="O229" s="102">
        <f>M229/K229</f>
        <v>0.35209714285714283</v>
      </c>
      <c r="P229" s="41"/>
    </row>
    <row r="230" spans="1:16" ht="12.75">
      <c r="A230" s="77" t="s">
        <v>1</v>
      </c>
      <c r="B230" s="35"/>
      <c r="C230" s="77" t="s">
        <v>766</v>
      </c>
      <c r="D230" s="35"/>
      <c r="E230" s="77" t="s">
        <v>767</v>
      </c>
      <c r="F230" s="35"/>
      <c r="G230" s="35"/>
      <c r="H230" s="35"/>
      <c r="I230" s="35"/>
      <c r="J230" s="35"/>
      <c r="K230" s="50" t="s">
        <v>1</v>
      </c>
      <c r="L230" s="35"/>
      <c r="M230" s="49">
        <v>1404.61</v>
      </c>
      <c r="N230" s="35"/>
      <c r="O230" s="50" t="s">
        <v>1</v>
      </c>
      <c r="P230" s="35"/>
    </row>
    <row r="231" spans="1:16" ht="12.75">
      <c r="A231" s="77" t="s">
        <v>1</v>
      </c>
      <c r="B231" s="35"/>
      <c r="C231" s="77" t="s">
        <v>769</v>
      </c>
      <c r="D231" s="35"/>
      <c r="E231" s="77" t="s">
        <v>770</v>
      </c>
      <c r="F231" s="35"/>
      <c r="G231" s="35"/>
      <c r="H231" s="35"/>
      <c r="I231" s="35"/>
      <c r="J231" s="35"/>
      <c r="K231" s="50" t="s">
        <v>1</v>
      </c>
      <c r="L231" s="35"/>
      <c r="M231" s="49">
        <v>9543.79</v>
      </c>
      <c r="N231" s="35"/>
      <c r="O231" s="50" t="s">
        <v>1</v>
      </c>
      <c r="P231" s="35"/>
    </row>
    <row r="232" spans="1:16" ht="12.75">
      <c r="A232" s="77" t="s">
        <v>1</v>
      </c>
      <c r="B232" s="35"/>
      <c r="C232" s="77" t="s">
        <v>772</v>
      </c>
      <c r="D232" s="35"/>
      <c r="E232" s="77" t="s">
        <v>773</v>
      </c>
      <c r="F232" s="35"/>
      <c r="G232" s="35"/>
      <c r="H232" s="35"/>
      <c r="I232" s="35"/>
      <c r="J232" s="35"/>
      <c r="K232" s="50" t="s">
        <v>1</v>
      </c>
      <c r="L232" s="35"/>
      <c r="M232" s="49">
        <v>1375</v>
      </c>
      <c r="N232" s="35"/>
      <c r="O232" s="50" t="s">
        <v>1</v>
      </c>
      <c r="P232" s="35"/>
    </row>
    <row r="233" spans="1:16" ht="12.75">
      <c r="A233" s="131" t="s">
        <v>1</v>
      </c>
      <c r="B233" s="35"/>
      <c r="C233" s="131" t="s">
        <v>737</v>
      </c>
      <c r="D233" s="35"/>
      <c r="E233" s="131" t="s">
        <v>738</v>
      </c>
      <c r="F233" s="35"/>
      <c r="G233" s="35"/>
      <c r="H233" s="35"/>
      <c r="I233" s="35"/>
      <c r="J233" s="35"/>
      <c r="K233" s="132" t="s">
        <v>1094</v>
      </c>
      <c r="L233" s="35"/>
      <c r="M233" s="101">
        <v>28033.38</v>
      </c>
      <c r="N233" s="35"/>
      <c r="O233" s="102">
        <f>M233/K233</f>
        <v>0.43128276923076925</v>
      </c>
      <c r="P233" s="41"/>
    </row>
    <row r="234" spans="1:16" ht="12.75">
      <c r="A234" s="77" t="s">
        <v>1</v>
      </c>
      <c r="B234" s="35"/>
      <c r="C234" s="77" t="s">
        <v>814</v>
      </c>
      <c r="D234" s="35"/>
      <c r="E234" s="77" t="s">
        <v>738</v>
      </c>
      <c r="F234" s="35"/>
      <c r="G234" s="35"/>
      <c r="H234" s="35"/>
      <c r="I234" s="35"/>
      <c r="J234" s="35"/>
      <c r="K234" s="50" t="s">
        <v>1</v>
      </c>
      <c r="L234" s="35"/>
      <c r="M234" s="49">
        <v>28033.38</v>
      </c>
      <c r="N234" s="35"/>
      <c r="O234" s="50" t="s">
        <v>1</v>
      </c>
      <c r="P234" s="35"/>
    </row>
    <row r="235" spans="1:16" ht="12.75">
      <c r="A235" s="131" t="s">
        <v>1</v>
      </c>
      <c r="B235" s="35"/>
      <c r="C235" s="131" t="s">
        <v>1095</v>
      </c>
      <c r="D235" s="35"/>
      <c r="E235" s="131" t="s">
        <v>1096</v>
      </c>
      <c r="F235" s="35"/>
      <c r="G235" s="35"/>
      <c r="H235" s="35"/>
      <c r="I235" s="35"/>
      <c r="J235" s="35"/>
      <c r="K235" s="132" t="s">
        <v>491</v>
      </c>
      <c r="L235" s="35"/>
      <c r="M235" s="132" t="s">
        <v>39</v>
      </c>
      <c r="N235" s="35"/>
      <c r="O235" s="132" t="s">
        <v>41</v>
      </c>
      <c r="P235" s="35"/>
    </row>
    <row r="236" spans="1:16" ht="12.75">
      <c r="A236" s="133"/>
      <c r="B236" s="35"/>
      <c r="C236" s="133" t="s">
        <v>831</v>
      </c>
      <c r="D236" s="35"/>
      <c r="E236" s="133" t="s">
        <v>1097</v>
      </c>
      <c r="F236" s="35"/>
      <c r="G236" s="35"/>
      <c r="H236" s="35"/>
      <c r="I236" s="35"/>
      <c r="J236" s="35"/>
      <c r="K236" s="134" t="s">
        <v>1098</v>
      </c>
      <c r="L236" s="35"/>
      <c r="M236" s="135">
        <v>98273.67</v>
      </c>
      <c r="N236" s="35"/>
      <c r="O236" s="113">
        <f>M236/K236</f>
        <v>0.5459648333333333</v>
      </c>
      <c r="P236" s="41"/>
    </row>
    <row r="237" spans="1:16" ht="12.75">
      <c r="A237" s="131" t="s">
        <v>1</v>
      </c>
      <c r="B237" s="35"/>
      <c r="C237" s="131" t="s">
        <v>737</v>
      </c>
      <c r="D237" s="35"/>
      <c r="E237" s="131" t="s">
        <v>738</v>
      </c>
      <c r="F237" s="35"/>
      <c r="G237" s="35"/>
      <c r="H237" s="35"/>
      <c r="I237" s="35"/>
      <c r="J237" s="35"/>
      <c r="K237" s="132" t="s">
        <v>1098</v>
      </c>
      <c r="L237" s="35"/>
      <c r="M237" s="101">
        <v>98273.67</v>
      </c>
      <c r="N237" s="35"/>
      <c r="O237" s="102">
        <f>M237/K237</f>
        <v>0.5459648333333333</v>
      </c>
      <c r="P237" s="41"/>
    </row>
    <row r="238" spans="1:16" ht="12.75">
      <c r="A238" s="77" t="s">
        <v>1</v>
      </c>
      <c r="B238" s="35"/>
      <c r="C238" s="77" t="s">
        <v>805</v>
      </c>
      <c r="D238" s="35"/>
      <c r="E238" s="77" t="s">
        <v>806</v>
      </c>
      <c r="F238" s="35"/>
      <c r="G238" s="35"/>
      <c r="H238" s="35"/>
      <c r="I238" s="35"/>
      <c r="J238" s="35"/>
      <c r="K238" s="50" t="s">
        <v>1</v>
      </c>
      <c r="L238" s="35"/>
      <c r="M238" s="49">
        <v>7066.4</v>
      </c>
      <c r="N238" s="35"/>
      <c r="O238" s="50" t="s">
        <v>1</v>
      </c>
      <c r="P238" s="35"/>
    </row>
    <row r="239" spans="1:16" ht="12.75">
      <c r="A239" s="77" t="s">
        <v>1</v>
      </c>
      <c r="B239" s="35"/>
      <c r="C239" s="77" t="s">
        <v>814</v>
      </c>
      <c r="D239" s="35"/>
      <c r="E239" s="77" t="s">
        <v>738</v>
      </c>
      <c r="F239" s="35"/>
      <c r="G239" s="35"/>
      <c r="H239" s="35"/>
      <c r="I239" s="35"/>
      <c r="J239" s="35"/>
      <c r="K239" s="50" t="s">
        <v>1</v>
      </c>
      <c r="L239" s="35"/>
      <c r="M239" s="49">
        <v>91207.27</v>
      </c>
      <c r="N239" s="35"/>
      <c r="O239" s="50" t="s">
        <v>1</v>
      </c>
      <c r="P239" s="35"/>
    </row>
    <row r="240" spans="1:16" ht="12.75">
      <c r="A240" s="136" t="s">
        <v>1</v>
      </c>
      <c r="B240" s="35"/>
      <c r="C240" s="136" t="s">
        <v>937</v>
      </c>
      <c r="D240" s="35"/>
      <c r="E240" s="136" t="s">
        <v>938</v>
      </c>
      <c r="F240" s="35"/>
      <c r="G240" s="35"/>
      <c r="H240" s="35"/>
      <c r="I240" s="35"/>
      <c r="J240" s="35"/>
      <c r="K240" s="137" t="s">
        <v>1099</v>
      </c>
      <c r="L240" s="35"/>
      <c r="M240" s="138">
        <v>672511.17</v>
      </c>
      <c r="N240" s="35"/>
      <c r="O240" s="139">
        <v>0.4931</v>
      </c>
      <c r="P240" s="35"/>
    </row>
    <row r="241" spans="1:16" ht="12.75">
      <c r="A241" s="133"/>
      <c r="B241" s="35"/>
      <c r="C241" s="133" t="s">
        <v>705</v>
      </c>
      <c r="D241" s="35"/>
      <c r="E241" s="133" t="s">
        <v>706</v>
      </c>
      <c r="F241" s="35"/>
      <c r="G241" s="35"/>
      <c r="H241" s="35"/>
      <c r="I241" s="35"/>
      <c r="J241" s="35"/>
      <c r="K241" s="134" t="s">
        <v>1100</v>
      </c>
      <c r="L241" s="35"/>
      <c r="M241" s="134" t="s">
        <v>1101</v>
      </c>
      <c r="N241" s="35"/>
      <c r="O241" s="134" t="s">
        <v>1102</v>
      </c>
      <c r="P241" s="35"/>
    </row>
    <row r="242" spans="1:16" ht="12.75">
      <c r="A242" s="131" t="s">
        <v>1</v>
      </c>
      <c r="B242" s="35"/>
      <c r="C242" s="131" t="s">
        <v>710</v>
      </c>
      <c r="D242" s="35"/>
      <c r="E242" s="131" t="s">
        <v>711</v>
      </c>
      <c r="F242" s="35"/>
      <c r="G242" s="35"/>
      <c r="H242" s="35"/>
      <c r="I242" s="35"/>
      <c r="J242" s="35"/>
      <c r="K242" s="132" t="s">
        <v>1103</v>
      </c>
      <c r="L242" s="35"/>
      <c r="M242" s="132" t="s">
        <v>1104</v>
      </c>
      <c r="N242" s="35"/>
      <c r="O242" s="132" t="s">
        <v>1105</v>
      </c>
      <c r="P242" s="35"/>
    </row>
    <row r="243" spans="1:16" ht="12.75">
      <c r="A243" s="77" t="s">
        <v>1</v>
      </c>
      <c r="B243" s="35"/>
      <c r="C243" s="77" t="s">
        <v>715</v>
      </c>
      <c r="D243" s="35"/>
      <c r="E243" s="77" t="s">
        <v>716</v>
      </c>
      <c r="F243" s="35"/>
      <c r="G243" s="35"/>
      <c r="H243" s="35"/>
      <c r="I243" s="35"/>
      <c r="J243" s="35"/>
      <c r="K243" s="50" t="s">
        <v>1</v>
      </c>
      <c r="L243" s="35"/>
      <c r="M243" s="50" t="s">
        <v>1104</v>
      </c>
      <c r="N243" s="35"/>
      <c r="O243" s="50" t="s">
        <v>1</v>
      </c>
      <c r="P243" s="35"/>
    </row>
    <row r="244" spans="1:16" ht="12.75">
      <c r="A244" s="131" t="s">
        <v>1</v>
      </c>
      <c r="B244" s="35"/>
      <c r="C244" s="131" t="s">
        <v>717</v>
      </c>
      <c r="D244" s="35"/>
      <c r="E244" s="131" t="s">
        <v>718</v>
      </c>
      <c r="F244" s="35"/>
      <c r="G244" s="35"/>
      <c r="H244" s="35"/>
      <c r="I244" s="35"/>
      <c r="J244" s="35"/>
      <c r="K244" s="132" t="s">
        <v>1106</v>
      </c>
      <c r="L244" s="35"/>
      <c r="M244" s="132" t="s">
        <v>828</v>
      </c>
      <c r="N244" s="35"/>
      <c r="O244" s="132" t="s">
        <v>1107</v>
      </c>
      <c r="P244" s="35"/>
    </row>
    <row r="245" spans="1:16" ht="12.75">
      <c r="A245" s="77" t="s">
        <v>1</v>
      </c>
      <c r="B245" s="35"/>
      <c r="C245" s="77" t="s">
        <v>722</v>
      </c>
      <c r="D245" s="35"/>
      <c r="E245" s="77" t="s">
        <v>718</v>
      </c>
      <c r="F245" s="35"/>
      <c r="G245" s="35"/>
      <c r="H245" s="35"/>
      <c r="I245" s="35"/>
      <c r="J245" s="35"/>
      <c r="K245" s="50" t="s">
        <v>1</v>
      </c>
      <c r="L245" s="35"/>
      <c r="M245" s="50" t="s">
        <v>828</v>
      </c>
      <c r="N245" s="35"/>
      <c r="O245" s="50" t="s">
        <v>1</v>
      </c>
      <c r="P245" s="35"/>
    </row>
    <row r="246" spans="1:16" ht="12.75">
      <c r="A246" s="131" t="s">
        <v>1</v>
      </c>
      <c r="B246" s="35"/>
      <c r="C246" s="131" t="s">
        <v>723</v>
      </c>
      <c r="D246" s="35"/>
      <c r="E246" s="131" t="s">
        <v>724</v>
      </c>
      <c r="F246" s="35"/>
      <c r="G246" s="35"/>
      <c r="H246" s="35"/>
      <c r="I246" s="35"/>
      <c r="J246" s="35"/>
      <c r="K246" s="132" t="s">
        <v>1108</v>
      </c>
      <c r="L246" s="35"/>
      <c r="M246" s="132" t="s">
        <v>1109</v>
      </c>
      <c r="N246" s="35"/>
      <c r="O246" s="132" t="s">
        <v>1110</v>
      </c>
      <c r="P246" s="35"/>
    </row>
    <row r="247" spans="1:16" ht="12.75">
      <c r="A247" s="77" t="s">
        <v>1</v>
      </c>
      <c r="B247" s="35"/>
      <c r="C247" s="77" t="s">
        <v>728</v>
      </c>
      <c r="D247" s="35"/>
      <c r="E247" s="77" t="s">
        <v>729</v>
      </c>
      <c r="F247" s="35"/>
      <c r="G247" s="35"/>
      <c r="H247" s="35"/>
      <c r="I247" s="35"/>
      <c r="J247" s="35"/>
      <c r="K247" s="50" t="s">
        <v>1</v>
      </c>
      <c r="L247" s="35"/>
      <c r="M247" s="50" t="s">
        <v>1111</v>
      </c>
      <c r="N247" s="35"/>
      <c r="O247" s="50" t="s">
        <v>1</v>
      </c>
      <c r="P247" s="35"/>
    </row>
    <row r="248" spans="1:16" ht="12.75">
      <c r="A248" s="77" t="s">
        <v>1</v>
      </c>
      <c r="B248" s="35"/>
      <c r="C248" s="77" t="s">
        <v>731</v>
      </c>
      <c r="D248" s="35"/>
      <c r="E248" s="77" t="s">
        <v>732</v>
      </c>
      <c r="F248" s="35"/>
      <c r="G248" s="35"/>
      <c r="H248" s="35"/>
      <c r="I248" s="35"/>
      <c r="J248" s="35"/>
      <c r="K248" s="50" t="s">
        <v>1</v>
      </c>
      <c r="L248" s="35"/>
      <c r="M248" s="50" t="s">
        <v>1112</v>
      </c>
      <c r="N248" s="35"/>
      <c r="O248" s="50" t="s">
        <v>1</v>
      </c>
      <c r="P248" s="35"/>
    </row>
    <row r="249" spans="1:16" ht="12.75">
      <c r="A249" s="133"/>
      <c r="B249" s="35"/>
      <c r="C249" s="133" t="s">
        <v>744</v>
      </c>
      <c r="D249" s="35"/>
      <c r="E249" s="133" t="s">
        <v>745</v>
      </c>
      <c r="F249" s="35"/>
      <c r="G249" s="35"/>
      <c r="H249" s="35"/>
      <c r="I249" s="35"/>
      <c r="J249" s="35"/>
      <c r="K249" s="134" t="s">
        <v>1113</v>
      </c>
      <c r="L249" s="35"/>
      <c r="M249" s="135">
        <v>400090.51</v>
      </c>
      <c r="N249" s="35"/>
      <c r="O249" s="113">
        <f>M249/K249</f>
        <v>0.579046598364274</v>
      </c>
      <c r="P249" s="35"/>
    </row>
    <row r="250" spans="1:16" ht="12.75">
      <c r="A250" s="131" t="s">
        <v>1</v>
      </c>
      <c r="B250" s="35"/>
      <c r="C250" s="131" t="s">
        <v>747</v>
      </c>
      <c r="D250" s="35"/>
      <c r="E250" s="131" t="s">
        <v>748</v>
      </c>
      <c r="F250" s="35"/>
      <c r="G250" s="35"/>
      <c r="H250" s="35"/>
      <c r="I250" s="35"/>
      <c r="J250" s="35"/>
      <c r="K250" s="132" t="s">
        <v>1114</v>
      </c>
      <c r="L250" s="35"/>
      <c r="M250" s="132" t="s">
        <v>1115</v>
      </c>
      <c r="N250" s="35"/>
      <c r="O250" s="132" t="s">
        <v>704</v>
      </c>
      <c r="P250" s="35"/>
    </row>
    <row r="251" spans="1:16" ht="12.75">
      <c r="A251" s="77" t="s">
        <v>1</v>
      </c>
      <c r="B251" s="35"/>
      <c r="C251" s="77" t="s">
        <v>752</v>
      </c>
      <c r="D251" s="35"/>
      <c r="E251" s="77" t="s">
        <v>753</v>
      </c>
      <c r="F251" s="35"/>
      <c r="G251" s="35"/>
      <c r="H251" s="35"/>
      <c r="I251" s="35"/>
      <c r="J251" s="35"/>
      <c r="K251" s="50" t="s">
        <v>1</v>
      </c>
      <c r="L251" s="35"/>
      <c r="M251" s="49">
        <v>1138</v>
      </c>
      <c r="N251" s="35"/>
      <c r="O251" s="50" t="s">
        <v>1</v>
      </c>
      <c r="P251" s="35"/>
    </row>
    <row r="252" spans="1:16" ht="12.75">
      <c r="A252" s="77" t="s">
        <v>1</v>
      </c>
      <c r="B252" s="35"/>
      <c r="C252" s="77" t="s">
        <v>755</v>
      </c>
      <c r="D252" s="35"/>
      <c r="E252" s="77" t="s">
        <v>756</v>
      </c>
      <c r="F252" s="35"/>
      <c r="G252" s="35"/>
      <c r="H252" s="35"/>
      <c r="I252" s="35"/>
      <c r="J252" s="35"/>
      <c r="K252" s="50" t="s">
        <v>1</v>
      </c>
      <c r="L252" s="35"/>
      <c r="M252" s="50" t="s">
        <v>1116</v>
      </c>
      <c r="N252" s="35"/>
      <c r="O252" s="50" t="s">
        <v>1</v>
      </c>
      <c r="P252" s="35"/>
    </row>
    <row r="253" spans="1:16" ht="12.75">
      <c r="A253" s="77" t="s">
        <v>1</v>
      </c>
      <c r="B253" s="35"/>
      <c r="C253" s="77" t="s">
        <v>1090</v>
      </c>
      <c r="D253" s="35"/>
      <c r="E253" s="77" t="s">
        <v>1091</v>
      </c>
      <c r="F253" s="35"/>
      <c r="G253" s="35"/>
      <c r="H253" s="35"/>
      <c r="I253" s="35"/>
      <c r="J253" s="35"/>
      <c r="K253" s="50" t="s">
        <v>1</v>
      </c>
      <c r="L253" s="35"/>
      <c r="M253" s="49">
        <v>4707</v>
      </c>
      <c r="N253" s="35"/>
      <c r="O253" s="50" t="s">
        <v>1</v>
      </c>
      <c r="P253" s="35"/>
    </row>
    <row r="254" spans="1:16" ht="12.75">
      <c r="A254" s="131" t="s">
        <v>1</v>
      </c>
      <c r="B254" s="35"/>
      <c r="C254" s="131" t="s">
        <v>761</v>
      </c>
      <c r="D254" s="35"/>
      <c r="E254" s="131" t="s">
        <v>762</v>
      </c>
      <c r="F254" s="35"/>
      <c r="G254" s="35"/>
      <c r="H254" s="35"/>
      <c r="I254" s="35"/>
      <c r="J254" s="35"/>
      <c r="K254" s="132" t="s">
        <v>565</v>
      </c>
      <c r="L254" s="35"/>
      <c r="M254" s="132" t="s">
        <v>1117</v>
      </c>
      <c r="N254" s="35"/>
      <c r="O254" s="132" t="s">
        <v>1118</v>
      </c>
      <c r="P254" s="35"/>
    </row>
    <row r="255" spans="1:16" ht="12.75">
      <c r="A255" s="77" t="s">
        <v>1</v>
      </c>
      <c r="B255" s="35"/>
      <c r="C255" s="77" t="s">
        <v>766</v>
      </c>
      <c r="D255" s="35"/>
      <c r="E255" s="77" t="s">
        <v>767</v>
      </c>
      <c r="F255" s="35"/>
      <c r="G255" s="35"/>
      <c r="H255" s="35"/>
      <c r="I255" s="35"/>
      <c r="J255" s="35"/>
      <c r="K255" s="50" t="s">
        <v>1</v>
      </c>
      <c r="L255" s="35"/>
      <c r="M255" s="50" t="s">
        <v>1119</v>
      </c>
      <c r="N255" s="35"/>
      <c r="O255" s="50" t="s">
        <v>1</v>
      </c>
      <c r="P255" s="35"/>
    </row>
    <row r="256" spans="1:16" ht="12.75">
      <c r="A256" s="77" t="s">
        <v>1</v>
      </c>
      <c r="B256" s="35"/>
      <c r="C256" s="77" t="s">
        <v>769</v>
      </c>
      <c r="D256" s="35"/>
      <c r="E256" s="77" t="s">
        <v>770</v>
      </c>
      <c r="F256" s="35"/>
      <c r="G256" s="35"/>
      <c r="H256" s="35"/>
      <c r="I256" s="35"/>
      <c r="J256" s="35"/>
      <c r="K256" s="50" t="s">
        <v>1</v>
      </c>
      <c r="L256" s="35"/>
      <c r="M256" s="50" t="s">
        <v>1120</v>
      </c>
      <c r="N256" s="35"/>
      <c r="O256" s="50" t="s">
        <v>1</v>
      </c>
      <c r="P256" s="35"/>
    </row>
    <row r="257" spans="1:16" ht="12.75">
      <c r="A257" s="77" t="s">
        <v>1</v>
      </c>
      <c r="B257" s="35"/>
      <c r="C257" s="77" t="s">
        <v>772</v>
      </c>
      <c r="D257" s="35"/>
      <c r="E257" s="77" t="s">
        <v>773</v>
      </c>
      <c r="F257" s="35"/>
      <c r="G257" s="35"/>
      <c r="H257" s="35"/>
      <c r="I257" s="35"/>
      <c r="J257" s="35"/>
      <c r="K257" s="50" t="s">
        <v>1</v>
      </c>
      <c r="L257" s="35"/>
      <c r="M257" s="50" t="s">
        <v>1121</v>
      </c>
      <c r="N257" s="35"/>
      <c r="O257" s="50" t="s">
        <v>1</v>
      </c>
      <c r="P257" s="35"/>
    </row>
    <row r="258" spans="1:16" ht="12.75">
      <c r="A258" s="131" t="s">
        <v>1</v>
      </c>
      <c r="B258" s="35"/>
      <c r="C258" s="131" t="s">
        <v>781</v>
      </c>
      <c r="D258" s="35"/>
      <c r="E258" s="131" t="s">
        <v>782</v>
      </c>
      <c r="F258" s="35"/>
      <c r="G258" s="35"/>
      <c r="H258" s="35"/>
      <c r="I258" s="35"/>
      <c r="J258" s="35"/>
      <c r="K258" s="132" t="s">
        <v>1122</v>
      </c>
      <c r="L258" s="35"/>
      <c r="M258" s="101">
        <v>128735.54</v>
      </c>
      <c r="N258" s="35"/>
      <c r="O258" s="102">
        <f>M258/K258</f>
        <v>0.42354601295620614</v>
      </c>
      <c r="P258" s="41"/>
    </row>
    <row r="259" spans="1:16" ht="12.75">
      <c r="A259" s="77" t="s">
        <v>1</v>
      </c>
      <c r="B259" s="35"/>
      <c r="C259" s="77" t="s">
        <v>784</v>
      </c>
      <c r="D259" s="35"/>
      <c r="E259" s="77" t="s">
        <v>785</v>
      </c>
      <c r="F259" s="35"/>
      <c r="G259" s="35"/>
      <c r="H259" s="35"/>
      <c r="I259" s="35"/>
      <c r="J259" s="35"/>
      <c r="K259" s="50" t="s">
        <v>1</v>
      </c>
      <c r="L259" s="35"/>
      <c r="M259" s="49" t="s">
        <v>1123</v>
      </c>
      <c r="N259" s="37"/>
      <c r="O259" s="50" t="s">
        <v>1</v>
      </c>
      <c r="P259" s="35"/>
    </row>
    <row r="260" spans="1:16" ht="12.75">
      <c r="A260" s="77" t="s">
        <v>1</v>
      </c>
      <c r="B260" s="35"/>
      <c r="C260" s="77" t="s">
        <v>787</v>
      </c>
      <c r="D260" s="35"/>
      <c r="E260" s="77" t="s">
        <v>788</v>
      </c>
      <c r="F260" s="35"/>
      <c r="G260" s="35"/>
      <c r="H260" s="35"/>
      <c r="I260" s="35"/>
      <c r="J260" s="35"/>
      <c r="K260" s="50" t="s">
        <v>1</v>
      </c>
      <c r="L260" s="35"/>
      <c r="M260" s="49" t="s">
        <v>1124</v>
      </c>
      <c r="N260" s="37"/>
      <c r="O260" s="50" t="s">
        <v>1</v>
      </c>
      <c r="P260" s="35"/>
    </row>
    <row r="261" spans="1:16" ht="12.75">
      <c r="A261" s="77" t="s">
        <v>1</v>
      </c>
      <c r="B261" s="35"/>
      <c r="C261" s="77" t="s">
        <v>879</v>
      </c>
      <c r="D261" s="35"/>
      <c r="E261" s="77" t="s">
        <v>880</v>
      </c>
      <c r="F261" s="35"/>
      <c r="G261" s="35"/>
      <c r="H261" s="35"/>
      <c r="I261" s="35"/>
      <c r="J261" s="35"/>
      <c r="K261" s="50" t="s">
        <v>1</v>
      </c>
      <c r="L261" s="35"/>
      <c r="M261" s="49" t="s">
        <v>1125</v>
      </c>
      <c r="N261" s="37"/>
      <c r="O261" s="50" t="s">
        <v>1</v>
      </c>
      <c r="P261" s="35"/>
    </row>
    <row r="262" spans="1:16" ht="12.75">
      <c r="A262" s="77" t="s">
        <v>1</v>
      </c>
      <c r="B262" s="35"/>
      <c r="C262" s="77" t="s">
        <v>1126</v>
      </c>
      <c r="D262" s="35"/>
      <c r="E262" s="77" t="s">
        <v>1127</v>
      </c>
      <c r="F262" s="35"/>
      <c r="G262" s="35"/>
      <c r="H262" s="35"/>
      <c r="I262" s="35"/>
      <c r="J262" s="35"/>
      <c r="K262" s="50" t="s">
        <v>1</v>
      </c>
      <c r="L262" s="35"/>
      <c r="M262" s="49" t="s">
        <v>1128</v>
      </c>
      <c r="N262" s="37"/>
      <c r="O262" s="50" t="s">
        <v>1</v>
      </c>
      <c r="P262" s="35"/>
    </row>
    <row r="263" spans="1:16" ht="12.75">
      <c r="A263" s="77" t="s">
        <v>1</v>
      </c>
      <c r="B263" s="35"/>
      <c r="C263" s="77" t="s">
        <v>790</v>
      </c>
      <c r="D263" s="35"/>
      <c r="E263" s="77" t="s">
        <v>791</v>
      </c>
      <c r="F263" s="35"/>
      <c r="G263" s="35"/>
      <c r="H263" s="35"/>
      <c r="I263" s="35"/>
      <c r="J263" s="35"/>
      <c r="K263" s="50" t="s">
        <v>1</v>
      </c>
      <c r="L263" s="35"/>
      <c r="M263" s="49" t="s">
        <v>1129</v>
      </c>
      <c r="N263" s="37"/>
      <c r="O263" s="50" t="s">
        <v>1</v>
      </c>
      <c r="P263" s="35"/>
    </row>
    <row r="264" spans="1:16" ht="12.75">
      <c r="A264" s="77" t="s">
        <v>1</v>
      </c>
      <c r="B264" s="35"/>
      <c r="C264" s="77" t="s">
        <v>793</v>
      </c>
      <c r="D264" s="35"/>
      <c r="E264" s="77" t="s">
        <v>794</v>
      </c>
      <c r="F264" s="35"/>
      <c r="G264" s="35"/>
      <c r="H264" s="35"/>
      <c r="I264" s="35"/>
      <c r="J264" s="35"/>
      <c r="K264" s="50" t="s">
        <v>1</v>
      </c>
      <c r="L264" s="35"/>
      <c r="M264" s="49">
        <v>82212.36</v>
      </c>
      <c r="N264" s="37"/>
      <c r="O264" s="50" t="s">
        <v>1</v>
      </c>
      <c r="P264" s="35"/>
    </row>
    <row r="265" spans="1:16" ht="12.75">
      <c r="A265" s="77" t="s">
        <v>1</v>
      </c>
      <c r="B265" s="35"/>
      <c r="C265" s="77" t="s">
        <v>796</v>
      </c>
      <c r="D265" s="35"/>
      <c r="E265" s="77" t="s">
        <v>797</v>
      </c>
      <c r="F265" s="35"/>
      <c r="G265" s="35"/>
      <c r="H265" s="35"/>
      <c r="I265" s="35"/>
      <c r="J265" s="35"/>
      <c r="K265" s="50" t="s">
        <v>1</v>
      </c>
      <c r="L265" s="35"/>
      <c r="M265" s="49" t="s">
        <v>1130</v>
      </c>
      <c r="N265" s="37"/>
      <c r="O265" s="50" t="s">
        <v>1</v>
      </c>
      <c r="P265" s="35"/>
    </row>
    <row r="266" spans="1:16" ht="12.75">
      <c r="A266" s="131" t="s">
        <v>1</v>
      </c>
      <c r="B266" s="35"/>
      <c r="C266" s="131" t="s">
        <v>737</v>
      </c>
      <c r="D266" s="35"/>
      <c r="E266" s="131" t="s">
        <v>738</v>
      </c>
      <c r="F266" s="35"/>
      <c r="G266" s="35"/>
      <c r="H266" s="35"/>
      <c r="I266" s="35"/>
      <c r="J266" s="35"/>
      <c r="K266" s="132" t="s">
        <v>1131</v>
      </c>
      <c r="L266" s="35"/>
      <c r="M266" s="101">
        <v>51368.09</v>
      </c>
      <c r="N266" s="35"/>
      <c r="O266" s="102">
        <f>M266/K266</f>
        <v>0.6043304705882353</v>
      </c>
      <c r="P266" s="41"/>
    </row>
    <row r="267" spans="1:16" ht="12.75">
      <c r="A267" s="77" t="s">
        <v>1</v>
      </c>
      <c r="B267" s="35"/>
      <c r="C267" s="77" t="s">
        <v>860</v>
      </c>
      <c r="D267" s="35"/>
      <c r="E267" s="77" t="s">
        <v>861</v>
      </c>
      <c r="F267" s="35"/>
      <c r="G267" s="35"/>
      <c r="H267" s="35"/>
      <c r="I267" s="35"/>
      <c r="J267" s="35"/>
      <c r="K267" s="50" t="s">
        <v>1</v>
      </c>
      <c r="L267" s="35"/>
      <c r="M267" s="50" t="s">
        <v>1132</v>
      </c>
      <c r="N267" s="35"/>
      <c r="O267" s="50" t="s">
        <v>1</v>
      </c>
      <c r="P267" s="35"/>
    </row>
    <row r="268" spans="1:16" ht="12.75">
      <c r="A268" s="77" t="s">
        <v>1</v>
      </c>
      <c r="B268" s="35"/>
      <c r="C268" s="77" t="s">
        <v>802</v>
      </c>
      <c r="D268" s="35"/>
      <c r="E268" s="77" t="s">
        <v>803</v>
      </c>
      <c r="F268" s="35"/>
      <c r="G268" s="35"/>
      <c r="H268" s="35"/>
      <c r="I268" s="35"/>
      <c r="J268" s="35"/>
      <c r="K268" s="50" t="s">
        <v>1</v>
      </c>
      <c r="L268" s="35"/>
      <c r="M268" s="50" t="s">
        <v>1133</v>
      </c>
      <c r="N268" s="35"/>
      <c r="O268" s="50" t="s">
        <v>1</v>
      </c>
      <c r="P268" s="35"/>
    </row>
    <row r="269" spans="1:16" ht="12.75">
      <c r="A269" s="77" t="s">
        <v>1</v>
      </c>
      <c r="B269" s="35"/>
      <c r="C269" s="77" t="s">
        <v>805</v>
      </c>
      <c r="D269" s="35"/>
      <c r="E269" s="77" t="s">
        <v>806</v>
      </c>
      <c r="F269" s="35"/>
      <c r="G269" s="35"/>
      <c r="H269" s="35"/>
      <c r="I269" s="35"/>
      <c r="J269" s="35"/>
      <c r="K269" s="50" t="s">
        <v>1</v>
      </c>
      <c r="L269" s="35"/>
      <c r="M269" s="49">
        <v>4952.1</v>
      </c>
      <c r="N269" s="35"/>
      <c r="O269" s="50" t="s">
        <v>1</v>
      </c>
      <c r="P269" s="35"/>
    </row>
    <row r="270" spans="1:16" ht="12.75">
      <c r="A270" s="77" t="s">
        <v>1</v>
      </c>
      <c r="B270" s="35"/>
      <c r="C270" s="77" t="s">
        <v>808</v>
      </c>
      <c r="D270" s="35"/>
      <c r="E270" s="77" t="s">
        <v>809</v>
      </c>
      <c r="F270" s="35"/>
      <c r="G270" s="35"/>
      <c r="H270" s="35"/>
      <c r="I270" s="35"/>
      <c r="J270" s="35"/>
      <c r="K270" s="50" t="s">
        <v>1</v>
      </c>
      <c r="L270" s="35"/>
      <c r="M270" s="50" t="s">
        <v>1134</v>
      </c>
      <c r="N270" s="35"/>
      <c r="O270" s="50" t="s">
        <v>1</v>
      </c>
      <c r="P270" s="35"/>
    </row>
    <row r="271" spans="1:16" ht="12.75">
      <c r="A271" s="77" t="s">
        <v>1</v>
      </c>
      <c r="B271" s="35"/>
      <c r="C271" s="77" t="s">
        <v>742</v>
      </c>
      <c r="D271" s="35"/>
      <c r="E271" s="77" t="s">
        <v>743</v>
      </c>
      <c r="F271" s="35"/>
      <c r="G271" s="35"/>
      <c r="H271" s="35"/>
      <c r="I271" s="35"/>
      <c r="J271" s="35"/>
      <c r="K271" s="50" t="s">
        <v>1</v>
      </c>
      <c r="L271" s="35"/>
      <c r="M271" s="50" t="s">
        <v>1135</v>
      </c>
      <c r="N271" s="35"/>
      <c r="O271" s="50" t="s">
        <v>1</v>
      </c>
      <c r="P271" s="35"/>
    </row>
    <row r="272" spans="1:16" ht="12.75">
      <c r="A272" s="77" t="s">
        <v>1</v>
      </c>
      <c r="B272" s="35"/>
      <c r="C272" s="77" t="s">
        <v>814</v>
      </c>
      <c r="D272" s="35"/>
      <c r="E272" s="77" t="s">
        <v>738</v>
      </c>
      <c r="F272" s="35"/>
      <c r="G272" s="35"/>
      <c r="H272" s="35"/>
      <c r="I272" s="35"/>
      <c r="J272" s="35"/>
      <c r="K272" s="50" t="s">
        <v>1</v>
      </c>
      <c r="L272" s="35"/>
      <c r="M272" s="49">
        <v>21248.07</v>
      </c>
      <c r="N272" s="35"/>
      <c r="O272" s="50" t="s">
        <v>1</v>
      </c>
      <c r="P272" s="35"/>
    </row>
    <row r="273" spans="1:16" ht="12.75">
      <c r="A273" s="131" t="s">
        <v>1</v>
      </c>
      <c r="B273" s="35"/>
      <c r="C273" s="131" t="s">
        <v>816</v>
      </c>
      <c r="D273" s="35"/>
      <c r="E273" s="131" t="s">
        <v>817</v>
      </c>
      <c r="F273" s="35"/>
      <c r="G273" s="35"/>
      <c r="H273" s="35"/>
      <c r="I273" s="35"/>
      <c r="J273" s="35"/>
      <c r="K273" s="132" t="s">
        <v>1136</v>
      </c>
      <c r="L273" s="35"/>
      <c r="M273" s="132" t="s">
        <v>1137</v>
      </c>
      <c r="N273" s="35"/>
      <c r="O273" s="132" t="s">
        <v>1138</v>
      </c>
      <c r="P273" s="35"/>
    </row>
    <row r="274" spans="1:16" ht="12.75">
      <c r="A274" s="77" t="s">
        <v>1</v>
      </c>
      <c r="B274" s="35"/>
      <c r="C274" s="77" t="s">
        <v>1139</v>
      </c>
      <c r="D274" s="35"/>
      <c r="E274" s="77" t="s">
        <v>1140</v>
      </c>
      <c r="F274" s="35"/>
      <c r="G274" s="35"/>
      <c r="H274" s="35"/>
      <c r="I274" s="35"/>
      <c r="J274" s="35"/>
      <c r="K274" s="50" t="s">
        <v>1</v>
      </c>
      <c r="L274" s="35"/>
      <c r="M274" s="50" t="s">
        <v>1141</v>
      </c>
      <c r="N274" s="35"/>
      <c r="O274" s="50" t="s">
        <v>1</v>
      </c>
      <c r="P274" s="35"/>
    </row>
    <row r="275" spans="1:16" ht="12.75">
      <c r="A275" s="77" t="s">
        <v>1</v>
      </c>
      <c r="B275" s="35"/>
      <c r="C275" s="77" t="s">
        <v>1142</v>
      </c>
      <c r="D275" s="35"/>
      <c r="E275" s="77" t="s">
        <v>1143</v>
      </c>
      <c r="F275" s="35"/>
      <c r="G275" s="35"/>
      <c r="H275" s="35"/>
      <c r="I275" s="35"/>
      <c r="J275" s="35"/>
      <c r="K275" s="50" t="s">
        <v>1</v>
      </c>
      <c r="L275" s="35"/>
      <c r="M275" s="50" t="s">
        <v>1144</v>
      </c>
      <c r="N275" s="35"/>
      <c r="O275" s="50" t="s">
        <v>1</v>
      </c>
      <c r="P275" s="35"/>
    </row>
    <row r="276" spans="1:16" ht="12.75">
      <c r="A276" s="131" t="s">
        <v>1</v>
      </c>
      <c r="B276" s="35"/>
      <c r="C276" s="131" t="s">
        <v>1062</v>
      </c>
      <c r="D276" s="35"/>
      <c r="E276" s="131" t="s">
        <v>1063</v>
      </c>
      <c r="F276" s="35"/>
      <c r="G276" s="35"/>
      <c r="H276" s="35"/>
      <c r="I276" s="35"/>
      <c r="J276" s="35"/>
      <c r="K276" s="132" t="s">
        <v>555</v>
      </c>
      <c r="L276" s="35"/>
      <c r="M276" s="132" t="s">
        <v>1145</v>
      </c>
      <c r="N276" s="35"/>
      <c r="O276" s="132" t="s">
        <v>1146</v>
      </c>
      <c r="P276" s="35"/>
    </row>
    <row r="277" spans="1:16" ht="12.75">
      <c r="A277" s="77" t="s">
        <v>1</v>
      </c>
      <c r="B277" s="35"/>
      <c r="C277" s="77" t="s">
        <v>1066</v>
      </c>
      <c r="D277" s="35"/>
      <c r="E277" s="77" t="s">
        <v>1067</v>
      </c>
      <c r="F277" s="35"/>
      <c r="G277" s="35"/>
      <c r="H277" s="35"/>
      <c r="I277" s="35"/>
      <c r="J277" s="35"/>
      <c r="K277" s="50" t="s">
        <v>1</v>
      </c>
      <c r="L277" s="35"/>
      <c r="M277" s="50" t="s">
        <v>1147</v>
      </c>
      <c r="N277" s="35"/>
      <c r="O277" s="50" t="s">
        <v>1</v>
      </c>
      <c r="P277" s="35"/>
    </row>
    <row r="278" spans="1:16" ht="12.75">
      <c r="A278" s="77" t="s">
        <v>1</v>
      </c>
      <c r="B278" s="35"/>
      <c r="C278" s="77" t="s">
        <v>1148</v>
      </c>
      <c r="D278" s="35"/>
      <c r="E278" s="77" t="s">
        <v>1149</v>
      </c>
      <c r="F278" s="35"/>
      <c r="G278" s="35"/>
      <c r="H278" s="35"/>
      <c r="I278" s="35"/>
      <c r="J278" s="35"/>
      <c r="K278" s="50" t="s">
        <v>1</v>
      </c>
      <c r="L278" s="35"/>
      <c r="M278" s="50" t="s">
        <v>1150</v>
      </c>
      <c r="N278" s="35"/>
      <c r="O278" s="50" t="s">
        <v>1</v>
      </c>
      <c r="P278" s="35"/>
    </row>
    <row r="279" spans="1:16" ht="12.75">
      <c r="A279" s="77" t="s">
        <v>1</v>
      </c>
      <c r="B279" s="35"/>
      <c r="C279" s="77" t="s">
        <v>1151</v>
      </c>
      <c r="D279" s="35"/>
      <c r="E279" s="77" t="s">
        <v>1152</v>
      </c>
      <c r="F279" s="35"/>
      <c r="G279" s="35"/>
      <c r="H279" s="35"/>
      <c r="I279" s="35"/>
      <c r="J279" s="35"/>
      <c r="K279" s="50" t="s">
        <v>1</v>
      </c>
      <c r="L279" s="35"/>
      <c r="M279" s="50" t="s">
        <v>1153</v>
      </c>
      <c r="N279" s="35"/>
      <c r="O279" s="50" t="s">
        <v>1</v>
      </c>
      <c r="P279" s="35"/>
    </row>
    <row r="280" spans="1:16" ht="12.75">
      <c r="A280" s="140" t="s">
        <v>1</v>
      </c>
      <c r="B280" s="35"/>
      <c r="C280" s="140" t="s">
        <v>1154</v>
      </c>
      <c r="D280" s="35"/>
      <c r="E280" s="35"/>
      <c r="F280" s="35"/>
      <c r="G280" s="35"/>
      <c r="H280" s="35"/>
      <c r="I280" s="35"/>
      <c r="J280" s="35"/>
      <c r="K280" s="141" t="s">
        <v>659</v>
      </c>
      <c r="L280" s="35"/>
      <c r="M280" s="142">
        <v>627956.07</v>
      </c>
      <c r="N280" s="35"/>
      <c r="O280" s="156">
        <f>M280/K280</f>
        <v>0.3842949866191119</v>
      </c>
      <c r="P280" s="41"/>
    </row>
    <row r="281" spans="1:16" ht="12.75">
      <c r="A281" s="126" t="s">
        <v>1</v>
      </c>
      <c r="B281" s="35"/>
      <c r="C281" s="126" t="s">
        <v>439</v>
      </c>
      <c r="D281" s="35"/>
      <c r="E281" s="35"/>
      <c r="F281" s="35"/>
      <c r="G281" s="35"/>
      <c r="H281" s="35"/>
      <c r="I281" s="35"/>
      <c r="J281" s="35"/>
      <c r="K281" s="129" t="s">
        <v>1155</v>
      </c>
      <c r="L281" s="35"/>
      <c r="M281" s="127">
        <v>583086.63</v>
      </c>
      <c r="N281" s="35"/>
      <c r="O281" s="128">
        <f>M281/K281</f>
        <v>0.3892311990211255</v>
      </c>
      <c r="P281" s="41"/>
    </row>
    <row r="282" spans="1:16" ht="12.75">
      <c r="A282" s="126" t="s">
        <v>1</v>
      </c>
      <c r="B282" s="35"/>
      <c r="C282" s="126" t="s">
        <v>442</v>
      </c>
      <c r="D282" s="35"/>
      <c r="E282" s="35"/>
      <c r="F282" s="35"/>
      <c r="G282" s="35"/>
      <c r="H282" s="35"/>
      <c r="I282" s="35"/>
      <c r="J282" s="35"/>
      <c r="K282" s="129" t="s">
        <v>1155</v>
      </c>
      <c r="L282" s="35"/>
      <c r="M282" s="127">
        <v>583086.63</v>
      </c>
      <c r="N282" s="35"/>
      <c r="O282" s="128">
        <f>M282/K282</f>
        <v>0.3892311990211255</v>
      </c>
      <c r="P282" s="41"/>
    </row>
    <row r="283" spans="1:16" ht="12.75">
      <c r="A283" s="126" t="s">
        <v>1</v>
      </c>
      <c r="B283" s="35"/>
      <c r="C283" s="126" t="s">
        <v>443</v>
      </c>
      <c r="D283" s="35"/>
      <c r="E283" s="35"/>
      <c r="F283" s="35"/>
      <c r="G283" s="35"/>
      <c r="H283" s="35"/>
      <c r="I283" s="35"/>
      <c r="J283" s="35"/>
      <c r="K283" s="129" t="s">
        <v>468</v>
      </c>
      <c r="L283" s="35"/>
      <c r="M283" s="129" t="s">
        <v>469</v>
      </c>
      <c r="N283" s="35"/>
      <c r="O283" s="129" t="s">
        <v>470</v>
      </c>
      <c r="P283" s="35"/>
    </row>
    <row r="284" spans="1:16" ht="12.75">
      <c r="A284" s="126" t="s">
        <v>1</v>
      </c>
      <c r="B284" s="35"/>
      <c r="C284" s="126" t="s">
        <v>466</v>
      </c>
      <c r="D284" s="35"/>
      <c r="E284" s="35"/>
      <c r="F284" s="35"/>
      <c r="G284" s="35"/>
      <c r="H284" s="35"/>
      <c r="I284" s="35"/>
      <c r="J284" s="35"/>
      <c r="K284" s="129" t="s">
        <v>468</v>
      </c>
      <c r="L284" s="35"/>
      <c r="M284" s="129" t="s">
        <v>469</v>
      </c>
      <c r="N284" s="35"/>
      <c r="O284" s="129" t="s">
        <v>470</v>
      </c>
      <c r="P284" s="35"/>
    </row>
    <row r="285" spans="1:16" ht="12.75">
      <c r="A285" s="126" t="s">
        <v>1</v>
      </c>
      <c r="B285" s="35"/>
      <c r="C285" s="126" t="s">
        <v>451</v>
      </c>
      <c r="D285" s="35"/>
      <c r="E285" s="35"/>
      <c r="F285" s="35"/>
      <c r="G285" s="35"/>
      <c r="H285" s="35"/>
      <c r="I285" s="35"/>
      <c r="J285" s="35"/>
      <c r="K285" s="129" t="s">
        <v>1156</v>
      </c>
      <c r="L285" s="35"/>
      <c r="M285" s="127">
        <v>36437.44</v>
      </c>
      <c r="N285" s="35"/>
      <c r="O285" s="128">
        <f>M285/K285</f>
        <v>0.31962666666666667</v>
      </c>
      <c r="P285" s="41"/>
    </row>
    <row r="286" spans="1:16" ht="12.75">
      <c r="A286" s="126" t="s">
        <v>1</v>
      </c>
      <c r="B286" s="35"/>
      <c r="C286" s="126" t="s">
        <v>485</v>
      </c>
      <c r="D286" s="35"/>
      <c r="E286" s="35"/>
      <c r="F286" s="35"/>
      <c r="G286" s="35"/>
      <c r="H286" s="35"/>
      <c r="I286" s="35"/>
      <c r="J286" s="35"/>
      <c r="K286" s="129" t="s">
        <v>1156</v>
      </c>
      <c r="L286" s="35"/>
      <c r="M286" s="127">
        <v>36437.44</v>
      </c>
      <c r="N286" s="35"/>
      <c r="O286" s="128">
        <f>M286/K286</f>
        <v>0.31962666666666667</v>
      </c>
      <c r="P286" s="41"/>
    </row>
    <row r="287" spans="1:16" ht="12.75">
      <c r="A287" s="136" t="s">
        <v>1</v>
      </c>
      <c r="B287" s="35"/>
      <c r="C287" s="136" t="s">
        <v>918</v>
      </c>
      <c r="D287" s="35"/>
      <c r="E287" s="136" t="s">
        <v>919</v>
      </c>
      <c r="F287" s="35"/>
      <c r="G287" s="35"/>
      <c r="H287" s="35"/>
      <c r="I287" s="35"/>
      <c r="J287" s="35"/>
      <c r="K287" s="137" t="s">
        <v>659</v>
      </c>
      <c r="L287" s="35"/>
      <c r="M287" s="138">
        <v>627956.07</v>
      </c>
      <c r="N287" s="35"/>
      <c r="O287" s="139">
        <f>M287/K287</f>
        <v>0.3842949866191119</v>
      </c>
      <c r="P287" s="41"/>
    </row>
    <row r="288" spans="1:16" ht="12.75">
      <c r="A288" s="133"/>
      <c r="B288" s="35"/>
      <c r="C288" s="133" t="s">
        <v>705</v>
      </c>
      <c r="D288" s="35"/>
      <c r="E288" s="133" t="s">
        <v>706</v>
      </c>
      <c r="F288" s="35"/>
      <c r="G288" s="35"/>
      <c r="H288" s="35"/>
      <c r="I288" s="35"/>
      <c r="J288" s="35"/>
      <c r="K288" s="134" t="s">
        <v>1157</v>
      </c>
      <c r="L288" s="35"/>
      <c r="M288" s="134" t="s">
        <v>1158</v>
      </c>
      <c r="N288" s="35"/>
      <c r="O288" s="134" t="s">
        <v>1159</v>
      </c>
      <c r="P288" s="35"/>
    </row>
    <row r="289" spans="1:16" ht="12.75">
      <c r="A289" s="131" t="s">
        <v>1</v>
      </c>
      <c r="B289" s="35"/>
      <c r="C289" s="131" t="s">
        <v>710</v>
      </c>
      <c r="D289" s="35"/>
      <c r="E289" s="131" t="s">
        <v>711</v>
      </c>
      <c r="F289" s="35"/>
      <c r="G289" s="35"/>
      <c r="H289" s="35"/>
      <c r="I289" s="35"/>
      <c r="J289" s="35"/>
      <c r="K289" s="132" t="s">
        <v>1160</v>
      </c>
      <c r="L289" s="35"/>
      <c r="M289" s="132" t="s">
        <v>1161</v>
      </c>
      <c r="N289" s="35"/>
      <c r="O289" s="132" t="s">
        <v>1162</v>
      </c>
      <c r="P289" s="35"/>
    </row>
    <row r="290" spans="1:16" ht="12.75">
      <c r="A290" s="77" t="s">
        <v>1</v>
      </c>
      <c r="B290" s="35"/>
      <c r="C290" s="77" t="s">
        <v>715</v>
      </c>
      <c r="D290" s="35"/>
      <c r="E290" s="77" t="s">
        <v>716</v>
      </c>
      <c r="F290" s="35"/>
      <c r="G290" s="35"/>
      <c r="H290" s="35"/>
      <c r="I290" s="35"/>
      <c r="J290" s="35"/>
      <c r="K290" s="50" t="s">
        <v>1</v>
      </c>
      <c r="L290" s="35"/>
      <c r="M290" s="50" t="s">
        <v>1161</v>
      </c>
      <c r="N290" s="35"/>
      <c r="O290" s="50" t="s">
        <v>1</v>
      </c>
      <c r="P290" s="35"/>
    </row>
    <row r="291" spans="1:16" ht="12.75">
      <c r="A291" s="131" t="s">
        <v>1</v>
      </c>
      <c r="B291" s="35"/>
      <c r="C291" s="131" t="s">
        <v>717</v>
      </c>
      <c r="D291" s="35"/>
      <c r="E291" s="131" t="s">
        <v>718</v>
      </c>
      <c r="F291" s="35"/>
      <c r="G291" s="35"/>
      <c r="H291" s="35"/>
      <c r="I291" s="35"/>
      <c r="J291" s="35"/>
      <c r="K291" s="132" t="s">
        <v>1163</v>
      </c>
      <c r="L291" s="35"/>
      <c r="M291" s="132" t="s">
        <v>1164</v>
      </c>
      <c r="N291" s="35"/>
      <c r="O291" s="132" t="s">
        <v>1165</v>
      </c>
      <c r="P291" s="35"/>
    </row>
    <row r="292" spans="1:16" ht="12.75">
      <c r="A292" s="77" t="s">
        <v>1</v>
      </c>
      <c r="B292" s="35"/>
      <c r="C292" s="77" t="s">
        <v>722</v>
      </c>
      <c r="D292" s="35"/>
      <c r="E292" s="77" t="s">
        <v>718</v>
      </c>
      <c r="F292" s="35"/>
      <c r="G292" s="35"/>
      <c r="H292" s="35"/>
      <c r="I292" s="35"/>
      <c r="J292" s="35"/>
      <c r="K292" s="50" t="s">
        <v>1</v>
      </c>
      <c r="L292" s="35"/>
      <c r="M292" s="50" t="s">
        <v>1164</v>
      </c>
      <c r="N292" s="35"/>
      <c r="O292" s="50" t="s">
        <v>1</v>
      </c>
      <c r="P292" s="35"/>
    </row>
    <row r="293" spans="1:16" ht="12.75">
      <c r="A293" s="131" t="s">
        <v>1</v>
      </c>
      <c r="B293" s="35"/>
      <c r="C293" s="131" t="s">
        <v>723</v>
      </c>
      <c r="D293" s="35"/>
      <c r="E293" s="131" t="s">
        <v>724</v>
      </c>
      <c r="F293" s="35"/>
      <c r="G293" s="35"/>
      <c r="H293" s="35"/>
      <c r="I293" s="35"/>
      <c r="J293" s="35"/>
      <c r="K293" s="132" t="s">
        <v>1166</v>
      </c>
      <c r="L293" s="35"/>
      <c r="M293" s="132" t="s">
        <v>1167</v>
      </c>
      <c r="N293" s="35"/>
      <c r="O293" s="132" t="s">
        <v>1168</v>
      </c>
      <c r="P293" s="35"/>
    </row>
    <row r="294" spans="1:16" ht="12.75">
      <c r="A294" s="77" t="s">
        <v>1</v>
      </c>
      <c r="B294" s="35"/>
      <c r="C294" s="77" t="s">
        <v>728</v>
      </c>
      <c r="D294" s="35"/>
      <c r="E294" s="77" t="s">
        <v>729</v>
      </c>
      <c r="F294" s="35"/>
      <c r="G294" s="35"/>
      <c r="H294" s="35"/>
      <c r="I294" s="35"/>
      <c r="J294" s="35"/>
      <c r="K294" s="50" t="s">
        <v>1</v>
      </c>
      <c r="L294" s="35"/>
      <c r="M294" s="50" t="s">
        <v>1169</v>
      </c>
      <c r="N294" s="35"/>
      <c r="O294" s="50" t="s">
        <v>1</v>
      </c>
      <c r="P294" s="35"/>
    </row>
    <row r="295" spans="1:16" ht="12.75">
      <c r="A295" s="77" t="s">
        <v>1</v>
      </c>
      <c r="B295" s="35"/>
      <c r="C295" s="77" t="s">
        <v>731</v>
      </c>
      <c r="D295" s="35"/>
      <c r="E295" s="77" t="s">
        <v>732</v>
      </c>
      <c r="F295" s="35"/>
      <c r="G295" s="35"/>
      <c r="H295" s="35"/>
      <c r="I295" s="35"/>
      <c r="J295" s="35"/>
      <c r="K295" s="50" t="s">
        <v>1</v>
      </c>
      <c r="L295" s="35"/>
      <c r="M295" s="50" t="s">
        <v>1170</v>
      </c>
      <c r="N295" s="35"/>
      <c r="O295" s="50" t="s">
        <v>1</v>
      </c>
      <c r="P295" s="35"/>
    </row>
    <row r="296" spans="1:16" ht="12.75">
      <c r="A296" s="133"/>
      <c r="B296" s="35"/>
      <c r="C296" s="133" t="s">
        <v>744</v>
      </c>
      <c r="D296" s="35"/>
      <c r="E296" s="133" t="s">
        <v>745</v>
      </c>
      <c r="F296" s="35"/>
      <c r="G296" s="35"/>
      <c r="H296" s="35"/>
      <c r="I296" s="35"/>
      <c r="J296" s="35"/>
      <c r="K296" s="134" t="s">
        <v>1171</v>
      </c>
      <c r="L296" s="35"/>
      <c r="M296" s="135">
        <v>144299.06</v>
      </c>
      <c r="N296" s="35"/>
      <c r="O296" s="113">
        <f>M296/K296</f>
        <v>0.41868775497176813</v>
      </c>
      <c r="P296" s="41"/>
    </row>
    <row r="297" spans="1:16" ht="12.75">
      <c r="A297" s="131" t="s">
        <v>1</v>
      </c>
      <c r="B297" s="35"/>
      <c r="C297" s="131" t="s">
        <v>747</v>
      </c>
      <c r="D297" s="35"/>
      <c r="E297" s="131" t="s">
        <v>748</v>
      </c>
      <c r="F297" s="35"/>
      <c r="G297" s="35"/>
      <c r="H297" s="35"/>
      <c r="I297" s="35"/>
      <c r="J297" s="35"/>
      <c r="K297" s="132" t="s">
        <v>1172</v>
      </c>
      <c r="L297" s="35"/>
      <c r="M297" s="101">
        <v>36322</v>
      </c>
      <c r="N297" s="35"/>
      <c r="O297" s="102">
        <f>M297/K297</f>
        <v>0.3609460399483255</v>
      </c>
      <c r="P297" s="41"/>
    </row>
    <row r="298" spans="1:16" ht="12.75">
      <c r="A298" s="77" t="s">
        <v>1</v>
      </c>
      <c r="B298" s="35"/>
      <c r="C298" s="77" t="s">
        <v>752</v>
      </c>
      <c r="D298" s="35"/>
      <c r="E298" s="77" t="s">
        <v>753</v>
      </c>
      <c r="F298" s="35"/>
      <c r="G298" s="35"/>
      <c r="H298" s="35"/>
      <c r="I298" s="35"/>
      <c r="J298" s="35"/>
      <c r="K298" s="50" t="s">
        <v>1</v>
      </c>
      <c r="L298" s="35"/>
      <c r="M298" s="49">
        <v>6892.2</v>
      </c>
      <c r="N298" s="35"/>
      <c r="O298" s="50" t="s">
        <v>1</v>
      </c>
      <c r="P298" s="35"/>
    </row>
    <row r="299" spans="1:16" ht="12.75">
      <c r="A299" s="77" t="s">
        <v>1</v>
      </c>
      <c r="B299" s="35"/>
      <c r="C299" s="77" t="s">
        <v>755</v>
      </c>
      <c r="D299" s="35"/>
      <c r="E299" s="77" t="s">
        <v>756</v>
      </c>
      <c r="F299" s="35"/>
      <c r="G299" s="35"/>
      <c r="H299" s="35"/>
      <c r="I299" s="35"/>
      <c r="J299" s="35"/>
      <c r="K299" s="50" t="s">
        <v>1</v>
      </c>
      <c r="L299" s="35"/>
      <c r="M299" s="49">
        <v>23626.8</v>
      </c>
      <c r="N299" s="35"/>
      <c r="O299" s="50" t="s">
        <v>1</v>
      </c>
      <c r="P299" s="35"/>
    </row>
    <row r="300" spans="1:16" ht="12.75">
      <c r="A300" s="77" t="s">
        <v>1</v>
      </c>
      <c r="B300" s="35"/>
      <c r="C300" s="77" t="s">
        <v>758</v>
      </c>
      <c r="D300" s="35"/>
      <c r="E300" s="77" t="s">
        <v>759</v>
      </c>
      <c r="F300" s="35"/>
      <c r="G300" s="35"/>
      <c r="H300" s="35"/>
      <c r="I300" s="35"/>
      <c r="J300" s="35"/>
      <c r="K300" s="50" t="s">
        <v>1</v>
      </c>
      <c r="L300" s="35"/>
      <c r="M300" s="50" t="s">
        <v>1173</v>
      </c>
      <c r="N300" s="35"/>
      <c r="O300" s="50" t="s">
        <v>1</v>
      </c>
      <c r="P300" s="35"/>
    </row>
    <row r="301" spans="1:16" ht="12.75">
      <c r="A301" s="77" t="s">
        <v>1</v>
      </c>
      <c r="B301" s="35"/>
      <c r="C301" s="77" t="s">
        <v>1090</v>
      </c>
      <c r="D301" s="35"/>
      <c r="E301" s="77" t="s">
        <v>1091</v>
      </c>
      <c r="F301" s="35"/>
      <c r="G301" s="35"/>
      <c r="H301" s="35"/>
      <c r="I301" s="35"/>
      <c r="J301" s="35"/>
      <c r="K301" s="50" t="s">
        <v>1</v>
      </c>
      <c r="L301" s="35"/>
      <c r="M301" s="49">
        <v>5603</v>
      </c>
      <c r="N301" s="35"/>
      <c r="O301" s="50" t="s">
        <v>1</v>
      </c>
      <c r="P301" s="35"/>
    </row>
    <row r="302" spans="1:16" ht="12.75">
      <c r="A302" s="131" t="s">
        <v>1</v>
      </c>
      <c r="B302" s="35"/>
      <c r="C302" s="131" t="s">
        <v>761</v>
      </c>
      <c r="D302" s="35"/>
      <c r="E302" s="131" t="s">
        <v>762</v>
      </c>
      <c r="F302" s="35"/>
      <c r="G302" s="35"/>
      <c r="H302" s="35"/>
      <c r="I302" s="35"/>
      <c r="J302" s="35"/>
      <c r="K302" s="132" t="s">
        <v>864</v>
      </c>
      <c r="L302" s="35"/>
      <c r="M302" s="101">
        <v>47175.73</v>
      </c>
      <c r="N302" s="35"/>
      <c r="O302" s="102">
        <f>M302/K302</f>
        <v>0.47175730000000005</v>
      </c>
      <c r="P302" s="41"/>
    </row>
    <row r="303" spans="1:16" ht="12.75">
      <c r="A303" s="77" t="s">
        <v>1</v>
      </c>
      <c r="B303" s="35"/>
      <c r="C303" s="77" t="s">
        <v>766</v>
      </c>
      <c r="D303" s="35"/>
      <c r="E303" s="77" t="s">
        <v>767</v>
      </c>
      <c r="F303" s="35"/>
      <c r="G303" s="35"/>
      <c r="H303" s="35"/>
      <c r="I303" s="35"/>
      <c r="J303" s="35"/>
      <c r="K303" s="50" t="s">
        <v>1</v>
      </c>
      <c r="L303" s="35"/>
      <c r="M303" s="49">
        <v>12828.52</v>
      </c>
      <c r="N303" s="35"/>
      <c r="O303" s="50" t="s">
        <v>1</v>
      </c>
      <c r="P303" s="35"/>
    </row>
    <row r="304" spans="1:16" ht="12.75">
      <c r="A304" s="77" t="s">
        <v>1</v>
      </c>
      <c r="B304" s="35"/>
      <c r="C304" s="77" t="s">
        <v>769</v>
      </c>
      <c r="D304" s="35"/>
      <c r="E304" s="77" t="s">
        <v>770</v>
      </c>
      <c r="F304" s="35"/>
      <c r="G304" s="35"/>
      <c r="H304" s="35"/>
      <c r="I304" s="35"/>
      <c r="J304" s="35"/>
      <c r="K304" s="50" t="s">
        <v>1</v>
      </c>
      <c r="L304" s="35"/>
      <c r="M304" s="49">
        <v>33763.31</v>
      </c>
      <c r="N304" s="35"/>
      <c r="O304" s="50" t="s">
        <v>1</v>
      </c>
      <c r="P304" s="35"/>
    </row>
    <row r="305" spans="1:16" ht="12.75">
      <c r="A305" s="77" t="s">
        <v>1</v>
      </c>
      <c r="B305" s="35"/>
      <c r="C305" s="77" t="s">
        <v>772</v>
      </c>
      <c r="D305" s="35"/>
      <c r="E305" s="77" t="s">
        <v>773</v>
      </c>
      <c r="F305" s="35"/>
      <c r="G305" s="35"/>
      <c r="H305" s="35"/>
      <c r="I305" s="35"/>
      <c r="J305" s="35"/>
      <c r="K305" s="50" t="s">
        <v>1</v>
      </c>
      <c r="L305" s="35"/>
      <c r="M305" s="50" t="s">
        <v>1174</v>
      </c>
      <c r="N305" s="35"/>
      <c r="O305" s="50" t="s">
        <v>1</v>
      </c>
      <c r="P305" s="35"/>
    </row>
    <row r="306" spans="1:16" ht="12.75">
      <c r="A306" s="77" t="s">
        <v>1</v>
      </c>
      <c r="B306" s="35"/>
      <c r="C306" s="77" t="s">
        <v>775</v>
      </c>
      <c r="D306" s="35"/>
      <c r="E306" s="77" t="s">
        <v>776</v>
      </c>
      <c r="F306" s="35"/>
      <c r="G306" s="35"/>
      <c r="H306" s="35"/>
      <c r="I306" s="35"/>
      <c r="J306" s="35"/>
      <c r="K306" s="50" t="s">
        <v>1</v>
      </c>
      <c r="L306" s="35"/>
      <c r="M306" s="50" t="s">
        <v>1175</v>
      </c>
      <c r="N306" s="35"/>
      <c r="O306" s="50" t="s">
        <v>1</v>
      </c>
      <c r="P306" s="35"/>
    </row>
    <row r="307" spans="1:16" ht="12.75">
      <c r="A307" s="131" t="s">
        <v>1</v>
      </c>
      <c r="B307" s="35"/>
      <c r="C307" s="131" t="s">
        <v>781</v>
      </c>
      <c r="D307" s="35"/>
      <c r="E307" s="131" t="s">
        <v>782</v>
      </c>
      <c r="F307" s="35"/>
      <c r="G307" s="35"/>
      <c r="H307" s="35"/>
      <c r="I307" s="35"/>
      <c r="J307" s="35"/>
      <c r="K307" s="132" t="s">
        <v>1176</v>
      </c>
      <c r="L307" s="35"/>
      <c r="M307" s="101">
        <v>36231.98</v>
      </c>
      <c r="N307" s="35"/>
      <c r="O307" s="102">
        <f>M307/K307</f>
        <v>0.3467175119617225</v>
      </c>
      <c r="P307" s="41"/>
    </row>
    <row r="308" spans="1:16" ht="12.75">
      <c r="A308" s="77" t="s">
        <v>1</v>
      </c>
      <c r="B308" s="35"/>
      <c r="C308" s="77" t="s">
        <v>784</v>
      </c>
      <c r="D308" s="35"/>
      <c r="E308" s="77" t="s">
        <v>785</v>
      </c>
      <c r="F308" s="35"/>
      <c r="G308" s="35"/>
      <c r="H308" s="35"/>
      <c r="I308" s="35"/>
      <c r="J308" s="35"/>
      <c r="K308" s="50" t="s">
        <v>1</v>
      </c>
      <c r="L308" s="35"/>
      <c r="M308" s="49">
        <v>4685.59</v>
      </c>
      <c r="N308" s="35"/>
      <c r="O308" s="50" t="s">
        <v>1</v>
      </c>
      <c r="P308" s="35"/>
    </row>
    <row r="309" spans="1:16" ht="12.75">
      <c r="A309" s="77" t="s">
        <v>1</v>
      </c>
      <c r="B309" s="35"/>
      <c r="C309" s="77" t="s">
        <v>787</v>
      </c>
      <c r="D309" s="35"/>
      <c r="E309" s="77" t="s">
        <v>788</v>
      </c>
      <c r="F309" s="35"/>
      <c r="G309" s="35"/>
      <c r="H309" s="35"/>
      <c r="I309" s="35"/>
      <c r="J309" s="35"/>
      <c r="K309" s="50" t="s">
        <v>1</v>
      </c>
      <c r="L309" s="35"/>
      <c r="M309" s="49">
        <v>8951.64</v>
      </c>
      <c r="N309" s="35"/>
      <c r="O309" s="50" t="s">
        <v>1</v>
      </c>
      <c r="P309" s="35"/>
    </row>
    <row r="310" spans="1:16" ht="12.75">
      <c r="A310" s="77" t="s">
        <v>1</v>
      </c>
      <c r="B310" s="35"/>
      <c r="C310" s="77" t="s">
        <v>879</v>
      </c>
      <c r="D310" s="35"/>
      <c r="E310" s="77" t="s">
        <v>880</v>
      </c>
      <c r="F310" s="35"/>
      <c r="G310" s="35"/>
      <c r="H310" s="35"/>
      <c r="I310" s="35"/>
      <c r="J310" s="35"/>
      <c r="K310" s="50" t="s">
        <v>1</v>
      </c>
      <c r="L310" s="35"/>
      <c r="M310" s="50" t="s">
        <v>1177</v>
      </c>
      <c r="N310" s="35"/>
      <c r="O310" s="50" t="s">
        <v>1</v>
      </c>
      <c r="P310" s="35"/>
    </row>
    <row r="311" spans="1:16" ht="12.75">
      <c r="A311" s="77" t="s">
        <v>1</v>
      </c>
      <c r="B311" s="35"/>
      <c r="C311" s="77" t="s">
        <v>1126</v>
      </c>
      <c r="D311" s="35"/>
      <c r="E311" s="77" t="s">
        <v>1127</v>
      </c>
      <c r="F311" s="35"/>
      <c r="G311" s="35"/>
      <c r="H311" s="35"/>
      <c r="I311" s="35"/>
      <c r="J311" s="35"/>
      <c r="K311" s="50" t="s">
        <v>1</v>
      </c>
      <c r="L311" s="35"/>
      <c r="M311" s="49">
        <v>2744.76</v>
      </c>
      <c r="N311" s="35"/>
      <c r="O311" s="50" t="s">
        <v>1</v>
      </c>
      <c r="P311" s="35"/>
    </row>
    <row r="312" spans="1:16" ht="12.75">
      <c r="A312" s="77" t="s">
        <v>1</v>
      </c>
      <c r="B312" s="35"/>
      <c r="C312" s="77" t="s">
        <v>790</v>
      </c>
      <c r="D312" s="35"/>
      <c r="E312" s="77" t="s">
        <v>791</v>
      </c>
      <c r="F312" s="35"/>
      <c r="G312" s="35"/>
      <c r="H312" s="35"/>
      <c r="I312" s="35"/>
      <c r="J312" s="35"/>
      <c r="K312" s="50" t="s">
        <v>1</v>
      </c>
      <c r="L312" s="35"/>
      <c r="M312" s="50" t="s">
        <v>1178</v>
      </c>
      <c r="N312" s="35"/>
      <c r="O312" s="50" t="s">
        <v>1</v>
      </c>
      <c r="P312" s="35"/>
    </row>
    <row r="313" spans="1:16" ht="12.75">
      <c r="A313" s="77" t="s">
        <v>1</v>
      </c>
      <c r="B313" s="35"/>
      <c r="C313" s="77" t="s">
        <v>793</v>
      </c>
      <c r="D313" s="35"/>
      <c r="E313" s="77" t="s">
        <v>794</v>
      </c>
      <c r="F313" s="35"/>
      <c r="G313" s="35"/>
      <c r="H313" s="35"/>
      <c r="I313" s="35"/>
      <c r="J313" s="35"/>
      <c r="K313" s="50" t="s">
        <v>1</v>
      </c>
      <c r="L313" s="35"/>
      <c r="M313" s="50" t="s">
        <v>1053</v>
      </c>
      <c r="N313" s="35"/>
      <c r="O313" s="50" t="s">
        <v>1</v>
      </c>
      <c r="P313" s="35"/>
    </row>
    <row r="314" spans="1:16" ht="12.75">
      <c r="A314" s="77" t="s">
        <v>1</v>
      </c>
      <c r="B314" s="35"/>
      <c r="C314" s="77" t="s">
        <v>1179</v>
      </c>
      <c r="D314" s="35"/>
      <c r="E314" s="77" t="s">
        <v>1180</v>
      </c>
      <c r="F314" s="35"/>
      <c r="G314" s="35"/>
      <c r="H314" s="35"/>
      <c r="I314" s="35"/>
      <c r="J314" s="35"/>
      <c r="K314" s="50" t="s">
        <v>1</v>
      </c>
      <c r="L314" s="35"/>
      <c r="M314" s="50" t="s">
        <v>1181</v>
      </c>
      <c r="N314" s="35"/>
      <c r="O314" s="50" t="s">
        <v>1</v>
      </c>
      <c r="P314" s="35"/>
    </row>
    <row r="315" spans="1:16" ht="12.75">
      <c r="A315" s="77" t="s">
        <v>1</v>
      </c>
      <c r="B315" s="35"/>
      <c r="C315" s="77" t="s">
        <v>796</v>
      </c>
      <c r="D315" s="35"/>
      <c r="E315" s="77" t="s">
        <v>797</v>
      </c>
      <c r="F315" s="35"/>
      <c r="G315" s="35"/>
      <c r="H315" s="35"/>
      <c r="I315" s="35"/>
      <c r="J315" s="35"/>
      <c r="K315" s="50" t="s">
        <v>1</v>
      </c>
      <c r="L315" s="35"/>
      <c r="M315" s="50" t="s">
        <v>1182</v>
      </c>
      <c r="N315" s="35"/>
      <c r="O315" s="50" t="s">
        <v>1</v>
      </c>
      <c r="P315" s="35"/>
    </row>
    <row r="316" spans="1:16" ht="12.75">
      <c r="A316" s="131" t="s">
        <v>1</v>
      </c>
      <c r="B316" s="35"/>
      <c r="C316" s="131" t="s">
        <v>737</v>
      </c>
      <c r="D316" s="35"/>
      <c r="E316" s="131" t="s">
        <v>738</v>
      </c>
      <c r="F316" s="35"/>
      <c r="G316" s="35"/>
      <c r="H316" s="35"/>
      <c r="I316" s="35"/>
      <c r="J316" s="35"/>
      <c r="K316" s="132" t="s">
        <v>1183</v>
      </c>
      <c r="L316" s="35"/>
      <c r="M316" s="101">
        <v>24020.15</v>
      </c>
      <c r="N316" s="35"/>
      <c r="O316" s="102">
        <f>M316/K316</f>
        <v>0.6236408245923772</v>
      </c>
      <c r="P316" s="41"/>
    </row>
    <row r="317" spans="1:16" ht="12.75">
      <c r="A317" s="77" t="s">
        <v>1</v>
      </c>
      <c r="B317" s="35"/>
      <c r="C317" s="77" t="s">
        <v>860</v>
      </c>
      <c r="D317" s="35"/>
      <c r="E317" s="77" t="s">
        <v>861</v>
      </c>
      <c r="F317" s="35"/>
      <c r="G317" s="35"/>
      <c r="H317" s="35"/>
      <c r="I317" s="35"/>
      <c r="J317" s="35"/>
      <c r="K317" s="50" t="s">
        <v>1</v>
      </c>
      <c r="L317" s="35"/>
      <c r="M317" s="49">
        <v>11685.34</v>
      </c>
      <c r="N317" s="35"/>
      <c r="O317" s="50" t="s">
        <v>1</v>
      </c>
      <c r="P317" s="35"/>
    </row>
    <row r="318" spans="1:16" ht="12.75">
      <c r="A318" s="77" t="s">
        <v>1</v>
      </c>
      <c r="B318" s="35"/>
      <c r="C318" s="77" t="s">
        <v>802</v>
      </c>
      <c r="D318" s="35"/>
      <c r="E318" s="77" t="s">
        <v>803</v>
      </c>
      <c r="F318" s="35"/>
      <c r="G318" s="35"/>
      <c r="H318" s="35"/>
      <c r="I318" s="35"/>
      <c r="J318" s="35"/>
      <c r="K318" s="50" t="s">
        <v>1</v>
      </c>
      <c r="L318" s="35"/>
      <c r="M318" s="49">
        <v>7960.54</v>
      </c>
      <c r="N318" s="35"/>
      <c r="O318" s="50" t="s">
        <v>1</v>
      </c>
      <c r="P318" s="35"/>
    </row>
    <row r="319" spans="1:16" ht="12.75">
      <c r="A319" s="77" t="s">
        <v>1</v>
      </c>
      <c r="B319" s="35"/>
      <c r="C319" s="77" t="s">
        <v>805</v>
      </c>
      <c r="D319" s="35"/>
      <c r="E319" s="77" t="s">
        <v>806</v>
      </c>
      <c r="F319" s="35"/>
      <c r="G319" s="35"/>
      <c r="H319" s="35"/>
      <c r="I319" s="35"/>
      <c r="J319" s="35"/>
      <c r="K319" s="50" t="s">
        <v>1</v>
      </c>
      <c r="L319" s="35"/>
      <c r="M319" s="50" t="s">
        <v>1184</v>
      </c>
      <c r="N319" s="35"/>
      <c r="O319" s="50" t="s">
        <v>1</v>
      </c>
      <c r="P319" s="35"/>
    </row>
    <row r="320" spans="1:16" ht="12.75">
      <c r="A320" s="77" t="s">
        <v>1</v>
      </c>
      <c r="B320" s="35"/>
      <c r="C320" s="77" t="s">
        <v>742</v>
      </c>
      <c r="D320" s="35"/>
      <c r="E320" s="77" t="s">
        <v>743</v>
      </c>
      <c r="F320" s="35"/>
      <c r="G320" s="35"/>
      <c r="H320" s="35"/>
      <c r="I320" s="35"/>
      <c r="J320" s="35"/>
      <c r="K320" s="50" t="s">
        <v>1</v>
      </c>
      <c r="L320" s="35"/>
      <c r="M320" s="50">
        <v>960</v>
      </c>
      <c r="N320" s="35"/>
      <c r="O320" s="50" t="s">
        <v>1</v>
      </c>
      <c r="P320" s="35"/>
    </row>
    <row r="321" spans="1:16" ht="12.75">
      <c r="A321" s="77" t="s">
        <v>1</v>
      </c>
      <c r="B321" s="35"/>
      <c r="C321" s="77" t="s">
        <v>814</v>
      </c>
      <c r="D321" s="35"/>
      <c r="E321" s="77" t="s">
        <v>738</v>
      </c>
      <c r="F321" s="35"/>
      <c r="G321" s="35"/>
      <c r="H321" s="35"/>
      <c r="I321" s="35"/>
      <c r="J321" s="35"/>
      <c r="K321" s="50" t="s">
        <v>1</v>
      </c>
      <c r="L321" s="35"/>
      <c r="M321" s="50" t="s">
        <v>1185</v>
      </c>
      <c r="N321" s="35"/>
      <c r="O321" s="50" t="s">
        <v>1</v>
      </c>
      <c r="P321" s="35"/>
    </row>
    <row r="322" spans="1:16" ht="12.75">
      <c r="A322" s="131" t="s">
        <v>1</v>
      </c>
      <c r="B322" s="35"/>
      <c r="C322" s="131" t="s">
        <v>816</v>
      </c>
      <c r="D322" s="35"/>
      <c r="E322" s="131" t="s">
        <v>817</v>
      </c>
      <c r="F322" s="35"/>
      <c r="G322" s="35"/>
      <c r="H322" s="35"/>
      <c r="I322" s="35"/>
      <c r="J322" s="35"/>
      <c r="K322" s="132" t="s">
        <v>798</v>
      </c>
      <c r="L322" s="35"/>
      <c r="M322" s="100">
        <v>549.2</v>
      </c>
      <c r="N322" s="39"/>
      <c r="O322" s="102">
        <f>M322/K322</f>
        <v>0.5492</v>
      </c>
      <c r="P322" s="41"/>
    </row>
    <row r="323" spans="1:16" ht="12.75">
      <c r="A323" s="77" t="s">
        <v>1</v>
      </c>
      <c r="B323" s="35"/>
      <c r="C323" s="77" t="s">
        <v>1139</v>
      </c>
      <c r="D323" s="35"/>
      <c r="E323" s="77" t="s">
        <v>1140</v>
      </c>
      <c r="F323" s="35"/>
      <c r="G323" s="35"/>
      <c r="H323" s="35"/>
      <c r="I323" s="35"/>
      <c r="J323" s="35"/>
      <c r="K323" s="50" t="s">
        <v>1</v>
      </c>
      <c r="L323" s="35"/>
      <c r="M323" s="50" t="s">
        <v>1186</v>
      </c>
      <c r="N323" s="35"/>
      <c r="O323" s="50" t="s">
        <v>1</v>
      </c>
      <c r="P323" s="35"/>
    </row>
    <row r="324" spans="1:16" ht="12.75">
      <c r="A324" s="77" t="s">
        <v>1</v>
      </c>
      <c r="B324" s="35"/>
      <c r="C324" s="77" t="s">
        <v>1142</v>
      </c>
      <c r="D324" s="35"/>
      <c r="E324" s="77" t="s">
        <v>1143</v>
      </c>
      <c r="F324" s="35"/>
      <c r="G324" s="35"/>
      <c r="H324" s="35"/>
      <c r="I324" s="35"/>
      <c r="J324" s="35"/>
      <c r="K324" s="50" t="s">
        <v>1</v>
      </c>
      <c r="L324" s="35"/>
      <c r="M324" s="50">
        <v>35.24</v>
      </c>
      <c r="N324" s="35"/>
      <c r="O324" s="50" t="s">
        <v>1</v>
      </c>
      <c r="P324" s="35"/>
    </row>
    <row r="325" spans="1:16" ht="12.75">
      <c r="A325" s="133"/>
      <c r="B325" s="35"/>
      <c r="C325" s="133" t="s">
        <v>852</v>
      </c>
      <c r="D325" s="35"/>
      <c r="E325" s="133" t="s">
        <v>1187</v>
      </c>
      <c r="F325" s="35"/>
      <c r="G325" s="35"/>
      <c r="H325" s="35"/>
      <c r="I325" s="35"/>
      <c r="J325" s="35"/>
      <c r="K325" s="134" t="s">
        <v>1188</v>
      </c>
      <c r="L325" s="35"/>
      <c r="M325" s="134" t="s">
        <v>1189</v>
      </c>
      <c r="N325" s="35"/>
      <c r="O325" s="134" t="s">
        <v>1190</v>
      </c>
      <c r="P325" s="35"/>
    </row>
    <row r="326" spans="1:16" ht="12.75">
      <c r="A326" s="131" t="s">
        <v>1</v>
      </c>
      <c r="B326" s="35"/>
      <c r="C326" s="131" t="s">
        <v>737</v>
      </c>
      <c r="D326" s="35"/>
      <c r="E326" s="131" t="s">
        <v>738</v>
      </c>
      <c r="F326" s="35"/>
      <c r="G326" s="35"/>
      <c r="H326" s="35"/>
      <c r="I326" s="35"/>
      <c r="J326" s="35"/>
      <c r="K326" s="132" t="s">
        <v>1188</v>
      </c>
      <c r="L326" s="35"/>
      <c r="M326" s="132" t="s">
        <v>1189</v>
      </c>
      <c r="N326" s="35"/>
      <c r="O326" s="132" t="s">
        <v>1190</v>
      </c>
      <c r="P326" s="35"/>
    </row>
    <row r="327" spans="1:16" ht="12.75">
      <c r="A327" s="77" t="s">
        <v>1</v>
      </c>
      <c r="B327" s="35"/>
      <c r="C327" s="77" t="s">
        <v>805</v>
      </c>
      <c r="D327" s="35"/>
      <c r="E327" s="77" t="s">
        <v>806</v>
      </c>
      <c r="F327" s="35"/>
      <c r="G327" s="35"/>
      <c r="H327" s="35"/>
      <c r="I327" s="35"/>
      <c r="J327" s="35"/>
      <c r="K327" s="50" t="s">
        <v>1</v>
      </c>
      <c r="L327" s="35"/>
      <c r="M327" s="50" t="s">
        <v>1191</v>
      </c>
      <c r="N327" s="35"/>
      <c r="O327" s="50" t="s">
        <v>1</v>
      </c>
      <c r="P327" s="35"/>
    </row>
    <row r="328" spans="1:16" ht="12.75">
      <c r="A328" s="77" t="s">
        <v>1</v>
      </c>
      <c r="B328" s="35"/>
      <c r="C328" s="77" t="s">
        <v>814</v>
      </c>
      <c r="D328" s="35"/>
      <c r="E328" s="77" t="s">
        <v>738</v>
      </c>
      <c r="F328" s="35"/>
      <c r="G328" s="35"/>
      <c r="H328" s="35"/>
      <c r="I328" s="35"/>
      <c r="J328" s="35"/>
      <c r="K328" s="50" t="s">
        <v>1</v>
      </c>
      <c r="L328" s="35"/>
      <c r="M328" s="50" t="s">
        <v>1192</v>
      </c>
      <c r="N328" s="35"/>
      <c r="O328" s="50" t="s">
        <v>1</v>
      </c>
      <c r="P328" s="35"/>
    </row>
    <row r="329" spans="1:16" ht="12.75">
      <c r="A329" s="133"/>
      <c r="B329" s="35"/>
      <c r="C329" s="133" t="s">
        <v>884</v>
      </c>
      <c r="D329" s="35"/>
      <c r="E329" s="133" t="s">
        <v>1193</v>
      </c>
      <c r="F329" s="35"/>
      <c r="G329" s="35"/>
      <c r="H329" s="35"/>
      <c r="I329" s="35"/>
      <c r="J329" s="35"/>
      <c r="K329" s="134" t="s">
        <v>828</v>
      </c>
      <c r="L329" s="35"/>
      <c r="M329" s="134" t="s">
        <v>1194</v>
      </c>
      <c r="N329" s="35"/>
      <c r="O329" s="134" t="s">
        <v>1195</v>
      </c>
      <c r="P329" s="35"/>
    </row>
    <row r="330" spans="1:16" ht="12.75">
      <c r="A330" s="131" t="s">
        <v>1</v>
      </c>
      <c r="B330" s="35"/>
      <c r="C330" s="131" t="s">
        <v>737</v>
      </c>
      <c r="D330" s="35"/>
      <c r="E330" s="131" t="s">
        <v>738</v>
      </c>
      <c r="F330" s="35"/>
      <c r="G330" s="35"/>
      <c r="H330" s="35"/>
      <c r="I330" s="35"/>
      <c r="J330" s="35"/>
      <c r="K330" s="132" t="s">
        <v>828</v>
      </c>
      <c r="L330" s="35"/>
      <c r="M330" s="132" t="s">
        <v>1194</v>
      </c>
      <c r="N330" s="35"/>
      <c r="O330" s="132" t="s">
        <v>1195</v>
      </c>
      <c r="P330" s="35"/>
    </row>
    <row r="331" spans="1:16" ht="12.75">
      <c r="A331" s="77" t="s">
        <v>1</v>
      </c>
      <c r="B331" s="35"/>
      <c r="C331" s="77" t="s">
        <v>814</v>
      </c>
      <c r="D331" s="35"/>
      <c r="E331" s="77" t="s">
        <v>738</v>
      </c>
      <c r="F331" s="35"/>
      <c r="G331" s="35"/>
      <c r="H331" s="35"/>
      <c r="I331" s="35"/>
      <c r="J331" s="35"/>
      <c r="K331" s="50" t="s">
        <v>1</v>
      </c>
      <c r="L331" s="35"/>
      <c r="M331" s="50" t="s">
        <v>1194</v>
      </c>
      <c r="N331" s="35"/>
      <c r="O331" s="50" t="s">
        <v>1</v>
      </c>
      <c r="P331" s="35"/>
    </row>
    <row r="332" spans="1:16" ht="12.75">
      <c r="A332" s="133"/>
      <c r="B332" s="35"/>
      <c r="C332" s="133" t="s">
        <v>899</v>
      </c>
      <c r="D332" s="35"/>
      <c r="E332" s="133" t="s">
        <v>1196</v>
      </c>
      <c r="F332" s="35"/>
      <c r="G332" s="35"/>
      <c r="H332" s="35"/>
      <c r="I332" s="35"/>
      <c r="J332" s="35"/>
      <c r="K332" s="134" t="s">
        <v>1197</v>
      </c>
      <c r="L332" s="35"/>
      <c r="M332" s="135">
        <v>62130.84</v>
      </c>
      <c r="N332" s="35"/>
      <c r="O332" s="113">
        <f>M332/K332</f>
        <v>0.3510216949152542</v>
      </c>
      <c r="P332" s="41"/>
    </row>
    <row r="333" spans="1:16" ht="12.75">
      <c r="A333" s="131" t="s">
        <v>1</v>
      </c>
      <c r="B333" s="35"/>
      <c r="C333" s="131" t="s">
        <v>747</v>
      </c>
      <c r="D333" s="35"/>
      <c r="E333" s="131" t="s">
        <v>748</v>
      </c>
      <c r="F333" s="35"/>
      <c r="G333" s="35"/>
      <c r="H333" s="35"/>
      <c r="I333" s="35"/>
      <c r="J333" s="35"/>
      <c r="K333" s="132" t="s">
        <v>1198</v>
      </c>
      <c r="L333" s="35"/>
      <c r="M333" s="132" t="s">
        <v>1199</v>
      </c>
      <c r="N333" s="35"/>
      <c r="O333" s="132" t="s">
        <v>1200</v>
      </c>
      <c r="P333" s="35"/>
    </row>
    <row r="334" spans="1:16" ht="12.75">
      <c r="A334" s="77" t="s">
        <v>1</v>
      </c>
      <c r="B334" s="35"/>
      <c r="C334" s="77" t="s">
        <v>752</v>
      </c>
      <c r="D334" s="35"/>
      <c r="E334" s="77" t="s">
        <v>753</v>
      </c>
      <c r="F334" s="35"/>
      <c r="G334" s="35"/>
      <c r="H334" s="35"/>
      <c r="I334" s="35"/>
      <c r="J334" s="35"/>
      <c r="K334" s="50" t="s">
        <v>1</v>
      </c>
      <c r="L334" s="35"/>
      <c r="M334" s="50" t="s">
        <v>1201</v>
      </c>
      <c r="N334" s="35"/>
      <c r="O334" s="50" t="s">
        <v>1</v>
      </c>
      <c r="P334" s="35"/>
    </row>
    <row r="335" spans="1:16" ht="12.75">
      <c r="A335" s="77" t="s">
        <v>1</v>
      </c>
      <c r="B335" s="35"/>
      <c r="C335" s="77">
        <v>3214</v>
      </c>
      <c r="D335" s="35"/>
      <c r="E335" s="150" t="s">
        <v>1091</v>
      </c>
      <c r="F335" s="35"/>
      <c r="G335" s="35"/>
      <c r="H335" s="35"/>
      <c r="I335" s="35"/>
      <c r="J335" s="35"/>
      <c r="K335" s="50" t="s">
        <v>1</v>
      </c>
      <c r="L335" s="35"/>
      <c r="M335" s="50" t="s">
        <v>1201</v>
      </c>
      <c r="N335" s="35"/>
      <c r="O335" s="50" t="s">
        <v>1</v>
      </c>
      <c r="P335" s="35"/>
    </row>
    <row r="336" spans="1:16" ht="12.75">
      <c r="A336" s="131" t="s">
        <v>1</v>
      </c>
      <c r="B336" s="35"/>
      <c r="C336" s="131" t="s">
        <v>737</v>
      </c>
      <c r="D336" s="35"/>
      <c r="E336" s="131" t="s">
        <v>738</v>
      </c>
      <c r="F336" s="35"/>
      <c r="G336" s="35"/>
      <c r="H336" s="35"/>
      <c r="I336" s="35"/>
      <c r="J336" s="35"/>
      <c r="K336" s="132" t="s">
        <v>1202</v>
      </c>
      <c r="L336" s="35"/>
      <c r="M336" s="101">
        <v>1075.47</v>
      </c>
      <c r="N336" s="35"/>
      <c r="O336" s="102">
        <f>M336/K336</f>
        <v>0.042010546875</v>
      </c>
      <c r="P336" s="41"/>
    </row>
    <row r="337" spans="1:16" ht="12.75">
      <c r="A337" s="77" t="s">
        <v>1</v>
      </c>
      <c r="B337" s="35"/>
      <c r="C337" s="77" t="s">
        <v>814</v>
      </c>
      <c r="D337" s="35"/>
      <c r="E337" s="77" t="s">
        <v>738</v>
      </c>
      <c r="F337" s="35"/>
      <c r="G337" s="35"/>
      <c r="H337" s="35"/>
      <c r="I337" s="35"/>
      <c r="J337" s="35"/>
      <c r="K337" s="50" t="s">
        <v>1</v>
      </c>
      <c r="L337" s="35"/>
      <c r="M337" s="49">
        <v>1075.47</v>
      </c>
      <c r="N337" s="35"/>
      <c r="O337" s="50" t="s">
        <v>1</v>
      </c>
      <c r="P337" s="35"/>
    </row>
    <row r="338" spans="1:16" ht="12.75">
      <c r="A338" s="131" t="s">
        <v>1</v>
      </c>
      <c r="B338" s="35"/>
      <c r="C338" s="131" t="s">
        <v>1062</v>
      </c>
      <c r="D338" s="35"/>
      <c r="E338" s="131" t="s">
        <v>1063</v>
      </c>
      <c r="F338" s="35"/>
      <c r="G338" s="35"/>
      <c r="H338" s="35"/>
      <c r="I338" s="35"/>
      <c r="J338" s="35"/>
      <c r="K338" s="132" t="s">
        <v>1203</v>
      </c>
      <c r="L338" s="35"/>
      <c r="M338" s="132" t="s">
        <v>1204</v>
      </c>
      <c r="N338" s="35"/>
      <c r="O338" s="132" t="s">
        <v>1205</v>
      </c>
      <c r="P338" s="35"/>
    </row>
    <row r="339" spans="1:16" ht="12.75">
      <c r="A339" s="77" t="s">
        <v>1</v>
      </c>
      <c r="B339" s="35"/>
      <c r="C339" s="77" t="s">
        <v>1151</v>
      </c>
      <c r="D339" s="35"/>
      <c r="E339" s="77" t="s">
        <v>1152</v>
      </c>
      <c r="F339" s="35"/>
      <c r="G339" s="35"/>
      <c r="H339" s="35"/>
      <c r="I339" s="35"/>
      <c r="J339" s="35"/>
      <c r="K339" s="50" t="s">
        <v>1</v>
      </c>
      <c r="L339" s="35"/>
      <c r="M339" s="50" t="s">
        <v>1204</v>
      </c>
      <c r="N339" s="35"/>
      <c r="O339" s="50" t="s">
        <v>1</v>
      </c>
      <c r="P339" s="35"/>
    </row>
    <row r="340" spans="1:16" ht="12.75">
      <c r="A340" s="131" t="s">
        <v>1</v>
      </c>
      <c r="B340" s="35"/>
      <c r="C340" s="131" t="s">
        <v>819</v>
      </c>
      <c r="D340" s="35"/>
      <c r="E340" s="131" t="s">
        <v>820</v>
      </c>
      <c r="F340" s="35"/>
      <c r="G340" s="35"/>
      <c r="H340" s="35"/>
      <c r="I340" s="35"/>
      <c r="J340" s="35"/>
      <c r="K340" s="132" t="s">
        <v>1206</v>
      </c>
      <c r="L340" s="35"/>
      <c r="M340" s="101">
        <v>60459.47</v>
      </c>
      <c r="N340" s="35"/>
      <c r="O340" s="102">
        <f>M340/K340</f>
        <v>0.49154040650406505</v>
      </c>
      <c r="P340" s="41"/>
    </row>
    <row r="341" spans="1:16" ht="12.75">
      <c r="A341" s="77" t="s">
        <v>1</v>
      </c>
      <c r="B341" s="35"/>
      <c r="C341" s="77" t="s">
        <v>824</v>
      </c>
      <c r="D341" s="35"/>
      <c r="E341" s="77" t="s">
        <v>825</v>
      </c>
      <c r="F341" s="35"/>
      <c r="G341" s="35"/>
      <c r="H341" s="35"/>
      <c r="I341" s="35"/>
      <c r="J341" s="35"/>
      <c r="K341" s="50" t="s">
        <v>1</v>
      </c>
      <c r="L341" s="35"/>
      <c r="M341" s="49">
        <v>60459.47</v>
      </c>
      <c r="N341" s="35"/>
      <c r="O341" s="50" t="s">
        <v>1</v>
      </c>
      <c r="P341" s="35"/>
    </row>
    <row r="342" spans="1:16" ht="12.75">
      <c r="A342" s="140" t="s">
        <v>1</v>
      </c>
      <c r="B342" s="35"/>
      <c r="C342" s="140" t="s">
        <v>1207</v>
      </c>
      <c r="D342" s="35"/>
      <c r="E342" s="35"/>
      <c r="F342" s="35"/>
      <c r="G342" s="35"/>
      <c r="H342" s="35"/>
      <c r="I342" s="35"/>
      <c r="J342" s="35"/>
      <c r="K342" s="141" t="s">
        <v>662</v>
      </c>
      <c r="L342" s="35"/>
      <c r="M342" s="142">
        <v>3133553.59</v>
      </c>
      <c r="N342" s="35"/>
      <c r="O342" s="156">
        <f>M342/K342</f>
        <v>0.3319420912640289</v>
      </c>
      <c r="P342" s="35"/>
    </row>
    <row r="343" spans="1:16" ht="12.75">
      <c r="A343" s="126" t="s">
        <v>1</v>
      </c>
      <c r="B343" s="35"/>
      <c r="C343" s="126" t="s">
        <v>439</v>
      </c>
      <c r="D343" s="35"/>
      <c r="E343" s="35"/>
      <c r="F343" s="35"/>
      <c r="G343" s="35"/>
      <c r="H343" s="35"/>
      <c r="I343" s="35"/>
      <c r="J343" s="35"/>
      <c r="K343" s="129" t="s">
        <v>1208</v>
      </c>
      <c r="L343" s="35"/>
      <c r="M343" s="127">
        <v>2506161.76</v>
      </c>
      <c r="N343" s="35"/>
      <c r="O343" s="128">
        <f>M343/K343</f>
        <v>0.4218292405409299</v>
      </c>
      <c r="P343" s="41"/>
    </row>
    <row r="344" spans="1:16" ht="12.75">
      <c r="A344" s="126" t="s">
        <v>1</v>
      </c>
      <c r="B344" s="35"/>
      <c r="C344" s="126" t="s">
        <v>442</v>
      </c>
      <c r="D344" s="35"/>
      <c r="E344" s="35"/>
      <c r="F344" s="35"/>
      <c r="G344" s="35"/>
      <c r="H344" s="35"/>
      <c r="I344" s="35"/>
      <c r="J344" s="35"/>
      <c r="K344" s="129" t="s">
        <v>1208</v>
      </c>
      <c r="L344" s="35"/>
      <c r="M344" s="127">
        <v>2506161.76</v>
      </c>
      <c r="N344" s="35"/>
      <c r="O344" s="128">
        <f>M344/K344</f>
        <v>0.4218292405409299</v>
      </c>
      <c r="P344" s="41"/>
    </row>
    <row r="345" spans="1:16" ht="12.75">
      <c r="A345" s="126" t="s">
        <v>1</v>
      </c>
      <c r="B345" s="35"/>
      <c r="C345" s="126" t="s">
        <v>443</v>
      </c>
      <c r="D345" s="35"/>
      <c r="E345" s="35"/>
      <c r="F345" s="35"/>
      <c r="G345" s="35"/>
      <c r="H345" s="35"/>
      <c r="I345" s="35"/>
      <c r="J345" s="35"/>
      <c r="K345" s="129" t="s">
        <v>1209</v>
      </c>
      <c r="L345" s="35"/>
      <c r="M345" s="127">
        <v>481998.12</v>
      </c>
      <c r="N345" s="35"/>
      <c r="O345" s="128">
        <f>M345/K345</f>
        <v>0.351686621190442</v>
      </c>
      <c r="P345" s="41"/>
    </row>
    <row r="346" spans="1:16" ht="12.75">
      <c r="A346" s="126" t="s">
        <v>1</v>
      </c>
      <c r="B346" s="35"/>
      <c r="C346" s="126" t="s">
        <v>474</v>
      </c>
      <c r="D346" s="35"/>
      <c r="E346" s="35"/>
      <c r="F346" s="35"/>
      <c r="G346" s="35"/>
      <c r="H346" s="35"/>
      <c r="I346" s="35"/>
      <c r="J346" s="35"/>
      <c r="K346" s="129" t="s">
        <v>1209</v>
      </c>
      <c r="L346" s="35"/>
      <c r="M346" s="127">
        <v>481998.12</v>
      </c>
      <c r="N346" s="35"/>
      <c r="O346" s="128">
        <f>M346/K346</f>
        <v>0.351686621190442</v>
      </c>
      <c r="P346" s="41"/>
    </row>
    <row r="347" spans="1:16" ht="12.75">
      <c r="A347" s="126" t="s">
        <v>1</v>
      </c>
      <c r="B347" s="35"/>
      <c r="C347" s="126" t="s">
        <v>447</v>
      </c>
      <c r="D347" s="35"/>
      <c r="E347" s="35"/>
      <c r="F347" s="35"/>
      <c r="G347" s="35"/>
      <c r="H347" s="35"/>
      <c r="I347" s="35"/>
      <c r="J347" s="35"/>
      <c r="K347" s="129" t="s">
        <v>1210</v>
      </c>
      <c r="L347" s="35"/>
      <c r="M347" s="129" t="s">
        <v>39</v>
      </c>
      <c r="N347" s="35"/>
      <c r="O347" s="129" t="s">
        <v>41</v>
      </c>
      <c r="P347" s="35"/>
    </row>
    <row r="348" spans="1:16" ht="12.75">
      <c r="A348" s="126" t="s">
        <v>1</v>
      </c>
      <c r="B348" s="35"/>
      <c r="C348" s="126" t="s">
        <v>450</v>
      </c>
      <c r="D348" s="35"/>
      <c r="E348" s="35"/>
      <c r="F348" s="35"/>
      <c r="G348" s="35"/>
      <c r="H348" s="35"/>
      <c r="I348" s="35"/>
      <c r="J348" s="35"/>
      <c r="K348" s="129" t="s">
        <v>1210</v>
      </c>
      <c r="L348" s="35"/>
      <c r="M348" s="129" t="s">
        <v>39</v>
      </c>
      <c r="N348" s="35"/>
      <c r="O348" s="129" t="s">
        <v>41</v>
      </c>
      <c r="P348" s="35"/>
    </row>
    <row r="349" spans="1:16" ht="12.75">
      <c r="A349" s="126" t="s">
        <v>1</v>
      </c>
      <c r="B349" s="35"/>
      <c r="C349" s="126" t="s">
        <v>451</v>
      </c>
      <c r="D349" s="35"/>
      <c r="E349" s="35"/>
      <c r="F349" s="35"/>
      <c r="G349" s="35"/>
      <c r="H349" s="35"/>
      <c r="I349" s="35"/>
      <c r="J349" s="35"/>
      <c r="K349" s="129" t="s">
        <v>1211</v>
      </c>
      <c r="L349" s="35"/>
      <c r="M349" s="129" t="s">
        <v>1212</v>
      </c>
      <c r="N349" s="35"/>
      <c r="O349" s="128">
        <f>M349/K349</f>
        <v>0.0823800488771497</v>
      </c>
      <c r="P349" s="41"/>
    </row>
    <row r="350" spans="1:16" ht="12.75">
      <c r="A350" s="126" t="s">
        <v>1</v>
      </c>
      <c r="B350" s="35"/>
      <c r="C350" s="126" t="s">
        <v>482</v>
      </c>
      <c r="D350" s="35"/>
      <c r="E350" s="35"/>
      <c r="F350" s="35"/>
      <c r="G350" s="35"/>
      <c r="H350" s="35"/>
      <c r="I350" s="35"/>
      <c r="J350" s="35"/>
      <c r="K350" s="127">
        <v>63920</v>
      </c>
      <c r="L350" s="35"/>
      <c r="M350" s="127">
        <v>5129.9</v>
      </c>
      <c r="N350" s="35"/>
      <c r="O350" s="128">
        <f>M350/K350</f>
        <v>0.08025500625782227</v>
      </c>
      <c r="P350" s="41"/>
    </row>
    <row r="351" spans="1:16" ht="12.75">
      <c r="A351" s="126" t="s">
        <v>1</v>
      </c>
      <c r="B351" s="35"/>
      <c r="C351" s="126" t="s">
        <v>485</v>
      </c>
      <c r="D351" s="35"/>
      <c r="E351" s="35"/>
      <c r="F351" s="35"/>
      <c r="G351" s="35"/>
      <c r="H351" s="35"/>
      <c r="I351" s="35"/>
      <c r="J351" s="35"/>
      <c r="K351" s="127">
        <v>1657948</v>
      </c>
      <c r="L351" s="35"/>
      <c r="M351" s="127">
        <v>136717.67</v>
      </c>
      <c r="N351" s="35"/>
      <c r="O351" s="128">
        <f>M351/K351</f>
        <v>0.08246197709457716</v>
      </c>
      <c r="P351" s="41"/>
    </row>
    <row r="352" spans="1:16" ht="12.75">
      <c r="A352" s="126" t="s">
        <v>1</v>
      </c>
      <c r="B352" s="35"/>
      <c r="C352" s="126" t="s">
        <v>456</v>
      </c>
      <c r="D352" s="35"/>
      <c r="E352" s="35"/>
      <c r="F352" s="35"/>
      <c r="G352" s="35"/>
      <c r="H352" s="35"/>
      <c r="I352" s="35"/>
      <c r="J352" s="35"/>
      <c r="K352" s="129" t="s">
        <v>840</v>
      </c>
      <c r="L352" s="35"/>
      <c r="M352" s="129" t="s">
        <v>39</v>
      </c>
      <c r="N352" s="35"/>
      <c r="O352" s="129" t="s">
        <v>41</v>
      </c>
      <c r="P352" s="35"/>
    </row>
    <row r="353" spans="1:16" ht="12.75">
      <c r="A353" s="126" t="s">
        <v>1</v>
      </c>
      <c r="B353" s="35"/>
      <c r="C353" s="126" t="s">
        <v>458</v>
      </c>
      <c r="D353" s="35"/>
      <c r="E353" s="35"/>
      <c r="F353" s="35"/>
      <c r="G353" s="35"/>
      <c r="H353" s="35"/>
      <c r="I353" s="35"/>
      <c r="J353" s="35"/>
      <c r="K353" s="129" t="s">
        <v>840</v>
      </c>
      <c r="L353" s="35"/>
      <c r="M353" s="129" t="s">
        <v>39</v>
      </c>
      <c r="N353" s="35"/>
      <c r="O353" s="129" t="s">
        <v>41</v>
      </c>
      <c r="P353" s="35"/>
    </row>
    <row r="354" spans="1:16" ht="12.75">
      <c r="A354" s="126" t="s">
        <v>1</v>
      </c>
      <c r="B354" s="35"/>
      <c r="C354" s="126" t="s">
        <v>495</v>
      </c>
      <c r="D354" s="35"/>
      <c r="E354" s="35"/>
      <c r="F354" s="35"/>
      <c r="G354" s="35"/>
      <c r="H354" s="35"/>
      <c r="I354" s="35"/>
      <c r="J354" s="35"/>
      <c r="K354" s="129" t="s">
        <v>502</v>
      </c>
      <c r="L354" s="35"/>
      <c r="M354" s="127">
        <v>3546.14</v>
      </c>
      <c r="N354" s="35"/>
      <c r="O354" s="128">
        <f>M354/K354</f>
        <v>0.01528614042347748</v>
      </c>
      <c r="P354" s="41"/>
    </row>
    <row r="355" spans="1:16" ht="12.75">
      <c r="A355" s="126" t="s">
        <v>1</v>
      </c>
      <c r="B355" s="35"/>
      <c r="C355" s="126" t="s">
        <v>1838</v>
      </c>
      <c r="D355" s="35"/>
      <c r="E355" s="35"/>
      <c r="F355" s="35"/>
      <c r="G355" s="35"/>
      <c r="H355" s="35"/>
      <c r="I355" s="35"/>
      <c r="J355" s="35"/>
      <c r="K355" s="129" t="s">
        <v>502</v>
      </c>
      <c r="L355" s="35"/>
      <c r="M355" s="127">
        <v>3546.14</v>
      </c>
      <c r="N355" s="35"/>
      <c r="O355" s="128">
        <f>M355/K355</f>
        <v>0.01528614042347748</v>
      </c>
      <c r="P355" s="41"/>
    </row>
    <row r="356" spans="1:16" ht="12.75">
      <c r="A356" s="136" t="s">
        <v>1</v>
      </c>
      <c r="B356" s="35"/>
      <c r="C356" s="136" t="s">
        <v>1213</v>
      </c>
      <c r="D356" s="35"/>
      <c r="E356" s="136" t="s">
        <v>1214</v>
      </c>
      <c r="F356" s="35"/>
      <c r="G356" s="35"/>
      <c r="H356" s="35"/>
      <c r="I356" s="35"/>
      <c r="J356" s="35"/>
      <c r="K356" s="137" t="s">
        <v>662</v>
      </c>
      <c r="L356" s="35"/>
      <c r="M356" s="138">
        <v>3133553.59</v>
      </c>
      <c r="N356" s="35"/>
      <c r="O356" s="137" t="s">
        <v>663</v>
      </c>
      <c r="P356" s="35"/>
    </row>
    <row r="357" spans="1:16" ht="12.75">
      <c r="A357" s="133"/>
      <c r="B357" s="35"/>
      <c r="C357" s="133" t="s">
        <v>705</v>
      </c>
      <c r="D357" s="35"/>
      <c r="E357" s="133" t="s">
        <v>706</v>
      </c>
      <c r="F357" s="35"/>
      <c r="G357" s="35"/>
      <c r="H357" s="35"/>
      <c r="I357" s="35"/>
      <c r="J357" s="35"/>
      <c r="K357" s="134" t="s">
        <v>1215</v>
      </c>
      <c r="L357" s="35"/>
      <c r="M357" s="134" t="s">
        <v>1216</v>
      </c>
      <c r="N357" s="35"/>
      <c r="O357" s="134" t="s">
        <v>1217</v>
      </c>
      <c r="P357" s="35"/>
    </row>
    <row r="358" spans="1:16" ht="12.75">
      <c r="A358" s="131" t="s">
        <v>1</v>
      </c>
      <c r="B358" s="35"/>
      <c r="C358" s="131" t="s">
        <v>710</v>
      </c>
      <c r="D358" s="35"/>
      <c r="E358" s="131" t="s">
        <v>711</v>
      </c>
      <c r="F358" s="35"/>
      <c r="G358" s="35"/>
      <c r="H358" s="35"/>
      <c r="I358" s="35"/>
      <c r="J358" s="35"/>
      <c r="K358" s="132" t="s">
        <v>1218</v>
      </c>
      <c r="L358" s="35"/>
      <c r="M358" s="132" t="s">
        <v>1219</v>
      </c>
      <c r="N358" s="35"/>
      <c r="O358" s="132" t="s">
        <v>1220</v>
      </c>
      <c r="P358" s="35"/>
    </row>
    <row r="359" spans="1:16" ht="12.75">
      <c r="A359" s="77" t="s">
        <v>1</v>
      </c>
      <c r="B359" s="35"/>
      <c r="C359" s="77" t="s">
        <v>715</v>
      </c>
      <c r="D359" s="35"/>
      <c r="E359" s="77" t="s">
        <v>716</v>
      </c>
      <c r="F359" s="35"/>
      <c r="G359" s="35"/>
      <c r="H359" s="35"/>
      <c r="I359" s="35"/>
      <c r="J359" s="35"/>
      <c r="K359" s="50" t="s">
        <v>1</v>
      </c>
      <c r="L359" s="35"/>
      <c r="M359" s="50" t="s">
        <v>1219</v>
      </c>
      <c r="N359" s="35"/>
      <c r="O359" s="50" t="s">
        <v>1</v>
      </c>
      <c r="P359" s="35"/>
    </row>
    <row r="360" spans="1:16" ht="12.75">
      <c r="A360" s="131" t="s">
        <v>1</v>
      </c>
      <c r="B360" s="35"/>
      <c r="C360" s="131" t="s">
        <v>717</v>
      </c>
      <c r="D360" s="35"/>
      <c r="E360" s="131" t="s">
        <v>718</v>
      </c>
      <c r="F360" s="35"/>
      <c r="G360" s="35"/>
      <c r="H360" s="35"/>
      <c r="I360" s="35"/>
      <c r="J360" s="35"/>
      <c r="K360" s="132" t="s">
        <v>1221</v>
      </c>
      <c r="L360" s="35"/>
      <c r="M360" s="132" t="s">
        <v>1222</v>
      </c>
      <c r="N360" s="35"/>
      <c r="O360" s="132" t="s">
        <v>1223</v>
      </c>
      <c r="P360" s="35"/>
    </row>
    <row r="361" spans="1:16" ht="12.75">
      <c r="A361" s="77" t="s">
        <v>1</v>
      </c>
      <c r="B361" s="35"/>
      <c r="C361" s="77" t="s">
        <v>722</v>
      </c>
      <c r="D361" s="35"/>
      <c r="E361" s="77" t="s">
        <v>718</v>
      </c>
      <c r="F361" s="35"/>
      <c r="G361" s="35"/>
      <c r="H361" s="35"/>
      <c r="I361" s="35"/>
      <c r="J361" s="35"/>
      <c r="K361" s="50" t="s">
        <v>1</v>
      </c>
      <c r="L361" s="35"/>
      <c r="M361" s="50" t="s">
        <v>1222</v>
      </c>
      <c r="N361" s="35"/>
      <c r="O361" s="50" t="s">
        <v>1</v>
      </c>
      <c r="P361" s="35"/>
    </row>
    <row r="362" spans="1:16" ht="12.75">
      <c r="A362" s="131" t="s">
        <v>1</v>
      </c>
      <c r="B362" s="35"/>
      <c r="C362" s="131" t="s">
        <v>723</v>
      </c>
      <c r="D362" s="35"/>
      <c r="E362" s="131" t="s">
        <v>724</v>
      </c>
      <c r="F362" s="35"/>
      <c r="G362" s="35"/>
      <c r="H362" s="35"/>
      <c r="I362" s="35"/>
      <c r="J362" s="35"/>
      <c r="K362" s="132" t="s">
        <v>1224</v>
      </c>
      <c r="L362" s="35"/>
      <c r="M362" s="132" t="s">
        <v>1225</v>
      </c>
      <c r="N362" s="35"/>
      <c r="O362" s="132" t="s">
        <v>1226</v>
      </c>
      <c r="P362" s="35"/>
    </row>
    <row r="363" spans="1:16" ht="12.75">
      <c r="A363" s="77" t="s">
        <v>1</v>
      </c>
      <c r="B363" s="35"/>
      <c r="C363" s="77" t="s">
        <v>728</v>
      </c>
      <c r="D363" s="35"/>
      <c r="E363" s="77" t="s">
        <v>729</v>
      </c>
      <c r="F363" s="35"/>
      <c r="G363" s="35"/>
      <c r="H363" s="35"/>
      <c r="I363" s="35"/>
      <c r="J363" s="35"/>
      <c r="K363" s="50" t="s">
        <v>1</v>
      </c>
      <c r="L363" s="35"/>
      <c r="M363" s="50" t="s">
        <v>1227</v>
      </c>
      <c r="N363" s="35"/>
      <c r="O363" s="50" t="s">
        <v>1</v>
      </c>
      <c r="P363" s="35"/>
    </row>
    <row r="364" spans="1:16" ht="12.75">
      <c r="A364" s="77" t="s">
        <v>1</v>
      </c>
      <c r="B364" s="35"/>
      <c r="C364" s="77" t="s">
        <v>731</v>
      </c>
      <c r="D364" s="35"/>
      <c r="E364" s="77" t="s">
        <v>732</v>
      </c>
      <c r="F364" s="35"/>
      <c r="G364" s="35"/>
      <c r="H364" s="35"/>
      <c r="I364" s="35"/>
      <c r="J364" s="35"/>
      <c r="K364" s="50" t="s">
        <v>1</v>
      </c>
      <c r="L364" s="35"/>
      <c r="M364" s="50" t="s">
        <v>1228</v>
      </c>
      <c r="N364" s="35"/>
      <c r="O364" s="50" t="s">
        <v>1</v>
      </c>
      <c r="P364" s="35"/>
    </row>
    <row r="365" spans="1:16" ht="12.75">
      <c r="A365" s="131" t="s">
        <v>1</v>
      </c>
      <c r="B365" s="35"/>
      <c r="C365" s="131" t="s">
        <v>747</v>
      </c>
      <c r="D365" s="35"/>
      <c r="E365" s="131" t="s">
        <v>748</v>
      </c>
      <c r="F365" s="35"/>
      <c r="G365" s="35"/>
      <c r="H365" s="35"/>
      <c r="I365" s="35"/>
      <c r="J365" s="35"/>
      <c r="K365" s="132" t="s">
        <v>1229</v>
      </c>
      <c r="L365" s="35"/>
      <c r="M365" s="132" t="s">
        <v>1230</v>
      </c>
      <c r="N365" s="35"/>
      <c r="O365" s="132" t="s">
        <v>1231</v>
      </c>
      <c r="P365" s="35"/>
    </row>
    <row r="366" spans="1:16" ht="12.75">
      <c r="A366" s="77" t="s">
        <v>1</v>
      </c>
      <c r="B366" s="35"/>
      <c r="C366" s="77" t="s">
        <v>755</v>
      </c>
      <c r="D366" s="35"/>
      <c r="E366" s="77" t="s">
        <v>756</v>
      </c>
      <c r="F366" s="35"/>
      <c r="G366" s="35"/>
      <c r="H366" s="35"/>
      <c r="I366" s="35"/>
      <c r="J366" s="35"/>
      <c r="K366" s="50" t="s">
        <v>1</v>
      </c>
      <c r="L366" s="35"/>
      <c r="M366" s="50" t="s">
        <v>1232</v>
      </c>
      <c r="N366" s="35"/>
      <c r="O366" s="50" t="s">
        <v>1</v>
      </c>
      <c r="P366" s="35"/>
    </row>
    <row r="367" spans="1:16" ht="12.75">
      <c r="A367" s="77" t="s">
        <v>1</v>
      </c>
      <c r="B367" s="35"/>
      <c r="C367" s="77" t="s">
        <v>758</v>
      </c>
      <c r="D367" s="35"/>
      <c r="E367" s="77" t="s">
        <v>759</v>
      </c>
      <c r="F367" s="35"/>
      <c r="G367" s="35"/>
      <c r="H367" s="35"/>
      <c r="I367" s="35"/>
      <c r="J367" s="35"/>
      <c r="K367" s="50" t="s">
        <v>1</v>
      </c>
      <c r="L367" s="35"/>
      <c r="M367" s="50" t="s">
        <v>1233</v>
      </c>
      <c r="N367" s="35"/>
      <c r="O367" s="50" t="s">
        <v>1</v>
      </c>
      <c r="P367" s="35"/>
    </row>
    <row r="368" spans="1:16" ht="12.75">
      <c r="A368" s="133"/>
      <c r="B368" s="35"/>
      <c r="C368" s="133" t="s">
        <v>744</v>
      </c>
      <c r="D368" s="35"/>
      <c r="E368" s="133" t="s">
        <v>745</v>
      </c>
      <c r="F368" s="35"/>
      <c r="G368" s="35"/>
      <c r="H368" s="35"/>
      <c r="I368" s="35"/>
      <c r="J368" s="35"/>
      <c r="K368" s="134" t="s">
        <v>1234</v>
      </c>
      <c r="L368" s="35"/>
      <c r="M368" s="135">
        <v>532428.45</v>
      </c>
      <c r="N368" s="35"/>
      <c r="O368" s="113">
        <f>M368/K368</f>
        <v>0.3700701594400034</v>
      </c>
      <c r="P368" s="41"/>
    </row>
    <row r="369" spans="1:16" ht="12.75">
      <c r="A369" s="131" t="s">
        <v>1</v>
      </c>
      <c r="B369" s="35"/>
      <c r="C369" s="131" t="s">
        <v>747</v>
      </c>
      <c r="D369" s="35"/>
      <c r="E369" s="131" t="s">
        <v>748</v>
      </c>
      <c r="F369" s="35"/>
      <c r="G369" s="35"/>
      <c r="H369" s="35"/>
      <c r="I369" s="35"/>
      <c r="J369" s="35"/>
      <c r="K369" s="132" t="s">
        <v>1235</v>
      </c>
      <c r="L369" s="35"/>
      <c r="M369" s="101">
        <f>M370+M371</f>
        <v>15755</v>
      </c>
      <c r="N369" s="35"/>
      <c r="O369" s="102">
        <f>M369/K369</f>
        <v>0.3998730964467005</v>
      </c>
      <c r="P369" s="41"/>
    </row>
    <row r="370" spans="1:16" ht="12.75">
      <c r="A370" s="77" t="s">
        <v>1</v>
      </c>
      <c r="B370" s="35"/>
      <c r="C370" s="77" t="s">
        <v>752</v>
      </c>
      <c r="D370" s="35"/>
      <c r="E370" s="77" t="s">
        <v>753</v>
      </c>
      <c r="F370" s="35"/>
      <c r="G370" s="35"/>
      <c r="H370" s="35"/>
      <c r="I370" s="35"/>
      <c r="J370" s="35"/>
      <c r="K370" s="50" t="s">
        <v>1</v>
      </c>
      <c r="L370" s="35"/>
      <c r="M370" s="49">
        <v>8263.09</v>
      </c>
      <c r="N370" s="35"/>
      <c r="O370" s="50" t="s">
        <v>1</v>
      </c>
      <c r="P370" s="35"/>
    </row>
    <row r="371" spans="1:16" ht="12.75">
      <c r="A371" s="77" t="s">
        <v>1</v>
      </c>
      <c r="B371" s="35"/>
      <c r="C371" s="77" t="s">
        <v>758</v>
      </c>
      <c r="D371" s="35"/>
      <c r="E371" s="77" t="s">
        <v>759</v>
      </c>
      <c r="F371" s="35"/>
      <c r="G371" s="35"/>
      <c r="H371" s="35"/>
      <c r="I371" s="35"/>
      <c r="J371" s="35"/>
      <c r="K371" s="50" t="s">
        <v>1</v>
      </c>
      <c r="L371" s="35"/>
      <c r="M371" s="49">
        <v>7491.91</v>
      </c>
      <c r="N371" s="35"/>
      <c r="O371" s="50" t="s">
        <v>1</v>
      </c>
      <c r="P371" s="35"/>
    </row>
    <row r="372" spans="1:16" ht="12.75">
      <c r="A372" s="131" t="s">
        <v>1</v>
      </c>
      <c r="B372" s="35"/>
      <c r="C372" s="131" t="s">
        <v>761</v>
      </c>
      <c r="D372" s="35"/>
      <c r="E372" s="131" t="s">
        <v>762</v>
      </c>
      <c r="F372" s="35"/>
      <c r="G372" s="35"/>
      <c r="H372" s="35"/>
      <c r="I372" s="35"/>
      <c r="J372" s="35"/>
      <c r="K372" s="132" t="s">
        <v>1236</v>
      </c>
      <c r="L372" s="35"/>
      <c r="M372" s="101">
        <f>M373+M374+M375+M376+M377+M378</f>
        <v>308161.38</v>
      </c>
      <c r="N372" s="35"/>
      <c r="O372" s="102">
        <f>M372/K372</f>
        <v>0.3543673370821403</v>
      </c>
      <c r="P372" s="41"/>
    </row>
    <row r="373" spans="1:16" ht="12.75">
      <c r="A373" s="77" t="s">
        <v>1</v>
      </c>
      <c r="B373" s="35"/>
      <c r="C373" s="77" t="s">
        <v>766</v>
      </c>
      <c r="D373" s="35"/>
      <c r="E373" s="77" t="s">
        <v>767</v>
      </c>
      <c r="F373" s="35"/>
      <c r="G373" s="35"/>
      <c r="H373" s="35"/>
      <c r="I373" s="35"/>
      <c r="J373" s="35"/>
      <c r="K373" s="50" t="s">
        <v>1</v>
      </c>
      <c r="L373" s="35"/>
      <c r="M373" s="49">
        <v>54249.35</v>
      </c>
      <c r="N373" s="35"/>
      <c r="O373" s="50" t="s">
        <v>1</v>
      </c>
      <c r="P373" s="35"/>
    </row>
    <row r="374" spans="1:16" ht="12.75">
      <c r="A374" s="77" t="s">
        <v>1</v>
      </c>
      <c r="B374" s="35"/>
      <c r="C374" s="77" t="s">
        <v>1237</v>
      </c>
      <c r="D374" s="35"/>
      <c r="E374" s="77" t="s">
        <v>1238</v>
      </c>
      <c r="F374" s="35"/>
      <c r="G374" s="35"/>
      <c r="H374" s="35"/>
      <c r="I374" s="35"/>
      <c r="J374" s="35"/>
      <c r="K374" s="50" t="s">
        <v>1</v>
      </c>
      <c r="L374" s="35"/>
      <c r="M374" s="49">
        <v>138239.36</v>
      </c>
      <c r="N374" s="35"/>
      <c r="O374" s="50" t="s">
        <v>1</v>
      </c>
      <c r="P374" s="35"/>
    </row>
    <row r="375" spans="1:16" ht="12.75">
      <c r="A375" s="77" t="s">
        <v>1</v>
      </c>
      <c r="B375" s="35"/>
      <c r="C375" s="77" t="s">
        <v>769</v>
      </c>
      <c r="D375" s="35"/>
      <c r="E375" s="77" t="s">
        <v>770</v>
      </c>
      <c r="F375" s="35"/>
      <c r="G375" s="35"/>
      <c r="H375" s="35"/>
      <c r="I375" s="35"/>
      <c r="J375" s="35"/>
      <c r="K375" s="50" t="s">
        <v>1</v>
      </c>
      <c r="L375" s="35"/>
      <c r="M375" s="49">
        <v>74849.32</v>
      </c>
      <c r="N375" s="35"/>
      <c r="O375" s="50" t="s">
        <v>1</v>
      </c>
      <c r="P375" s="35"/>
    </row>
    <row r="376" spans="1:16" ht="12.75">
      <c r="A376" s="77" t="s">
        <v>1</v>
      </c>
      <c r="B376" s="35"/>
      <c r="C376" s="77" t="s">
        <v>772</v>
      </c>
      <c r="D376" s="35"/>
      <c r="E376" s="77" t="s">
        <v>773</v>
      </c>
      <c r="F376" s="35"/>
      <c r="G376" s="35"/>
      <c r="H376" s="35"/>
      <c r="I376" s="35"/>
      <c r="J376" s="35"/>
      <c r="K376" s="50" t="s">
        <v>1</v>
      </c>
      <c r="L376" s="35"/>
      <c r="M376" s="49">
        <v>5741.35</v>
      </c>
      <c r="N376" s="35"/>
      <c r="O376" s="50" t="s">
        <v>1</v>
      </c>
      <c r="P376" s="35"/>
    </row>
    <row r="377" spans="1:16" ht="12.75">
      <c r="A377" s="77" t="s">
        <v>1</v>
      </c>
      <c r="B377" s="35"/>
      <c r="C377" s="77" t="s">
        <v>775</v>
      </c>
      <c r="D377" s="35"/>
      <c r="E377" s="77" t="s">
        <v>776</v>
      </c>
      <c r="F377" s="35"/>
      <c r="G377" s="35"/>
      <c r="H377" s="35"/>
      <c r="I377" s="35"/>
      <c r="J377" s="35"/>
      <c r="K377" s="50" t="s">
        <v>1</v>
      </c>
      <c r="L377" s="35"/>
      <c r="M377" s="49">
        <v>31558.25</v>
      </c>
      <c r="N377" s="35"/>
      <c r="O377" s="50" t="s">
        <v>1</v>
      </c>
      <c r="P377" s="35"/>
    </row>
    <row r="378" spans="1:16" ht="12.75">
      <c r="A378" s="77" t="s">
        <v>1</v>
      </c>
      <c r="B378" s="35"/>
      <c r="C378" s="77" t="s">
        <v>778</v>
      </c>
      <c r="D378" s="35"/>
      <c r="E378" s="77" t="s">
        <v>779</v>
      </c>
      <c r="F378" s="35"/>
      <c r="G378" s="35"/>
      <c r="H378" s="35"/>
      <c r="I378" s="35"/>
      <c r="J378" s="35"/>
      <c r="K378" s="50" t="s">
        <v>1</v>
      </c>
      <c r="L378" s="35"/>
      <c r="M378" s="49">
        <v>3523.75</v>
      </c>
      <c r="N378" s="35"/>
      <c r="O378" s="50" t="s">
        <v>1</v>
      </c>
      <c r="P378" s="35"/>
    </row>
    <row r="379" spans="1:16" ht="12.75">
      <c r="A379" s="131" t="s">
        <v>1</v>
      </c>
      <c r="B379" s="35"/>
      <c r="C379" s="131" t="s">
        <v>781</v>
      </c>
      <c r="D379" s="35"/>
      <c r="E379" s="131" t="s">
        <v>782</v>
      </c>
      <c r="F379" s="35"/>
      <c r="G379" s="35"/>
      <c r="H379" s="35"/>
      <c r="I379" s="35"/>
      <c r="J379" s="35"/>
      <c r="K379" s="132" t="s">
        <v>1239</v>
      </c>
      <c r="L379" s="35"/>
      <c r="M379" s="101">
        <f>M380+M381+M382+M383+M384+M385+M386+M387+M388</f>
        <v>156464.19999999998</v>
      </c>
      <c r="N379" s="35"/>
      <c r="O379" s="102">
        <f>M379/K379</f>
        <v>0.40701368295093904</v>
      </c>
      <c r="P379" s="41"/>
    </row>
    <row r="380" spans="1:16" ht="12.75">
      <c r="A380" s="77" t="s">
        <v>1</v>
      </c>
      <c r="B380" s="35"/>
      <c r="C380" s="77" t="s">
        <v>784</v>
      </c>
      <c r="D380" s="35"/>
      <c r="E380" s="77" t="s">
        <v>785</v>
      </c>
      <c r="F380" s="35"/>
      <c r="G380" s="35"/>
      <c r="H380" s="35"/>
      <c r="I380" s="35"/>
      <c r="J380" s="35"/>
      <c r="K380" s="50" t="s">
        <v>1</v>
      </c>
      <c r="L380" s="35"/>
      <c r="M380" s="49">
        <v>6318.32</v>
      </c>
      <c r="N380" s="35"/>
      <c r="O380" s="50" t="s">
        <v>1</v>
      </c>
      <c r="P380" s="35"/>
    </row>
    <row r="381" spans="1:16" ht="12.75">
      <c r="A381" s="77" t="s">
        <v>1</v>
      </c>
      <c r="B381" s="35"/>
      <c r="C381" s="77" t="s">
        <v>787</v>
      </c>
      <c r="D381" s="35"/>
      <c r="E381" s="77" t="s">
        <v>788</v>
      </c>
      <c r="F381" s="35"/>
      <c r="G381" s="35"/>
      <c r="H381" s="35"/>
      <c r="I381" s="35"/>
      <c r="J381" s="35"/>
      <c r="K381" s="50" t="s">
        <v>1</v>
      </c>
      <c r="L381" s="35"/>
      <c r="M381" s="49">
        <v>46255.96</v>
      </c>
      <c r="N381" s="35"/>
      <c r="O381" s="50" t="s">
        <v>1</v>
      </c>
      <c r="P381" s="35"/>
    </row>
    <row r="382" spans="1:16" ht="12.75">
      <c r="A382" s="77" t="s">
        <v>1</v>
      </c>
      <c r="B382" s="35"/>
      <c r="C382" s="77" t="s">
        <v>879</v>
      </c>
      <c r="D382" s="35"/>
      <c r="E382" s="77" t="s">
        <v>880</v>
      </c>
      <c r="F382" s="35"/>
      <c r="G382" s="35"/>
      <c r="H382" s="35"/>
      <c r="I382" s="35"/>
      <c r="J382" s="35"/>
      <c r="K382" s="50" t="s">
        <v>1</v>
      </c>
      <c r="L382" s="35"/>
      <c r="M382" s="49">
        <v>6345</v>
      </c>
      <c r="N382" s="35"/>
      <c r="O382" s="50" t="s">
        <v>1</v>
      </c>
      <c r="P382" s="35"/>
    </row>
    <row r="383" spans="1:16" ht="12.75">
      <c r="A383" s="77" t="s">
        <v>1</v>
      </c>
      <c r="B383" s="35"/>
      <c r="C383" s="77" t="s">
        <v>1126</v>
      </c>
      <c r="D383" s="35"/>
      <c r="E383" s="77" t="s">
        <v>1127</v>
      </c>
      <c r="F383" s="35"/>
      <c r="G383" s="35"/>
      <c r="H383" s="35"/>
      <c r="I383" s="35"/>
      <c r="J383" s="35"/>
      <c r="K383" s="50" t="s">
        <v>1</v>
      </c>
      <c r="L383" s="35"/>
      <c r="M383" s="50" t="s">
        <v>1240</v>
      </c>
      <c r="N383" s="35"/>
      <c r="O383" s="50" t="s">
        <v>1</v>
      </c>
      <c r="P383" s="35"/>
    </row>
    <row r="384" spans="1:16" ht="12.75">
      <c r="A384" s="77" t="s">
        <v>1</v>
      </c>
      <c r="B384" s="35"/>
      <c r="C384" s="77" t="s">
        <v>1241</v>
      </c>
      <c r="D384" s="35"/>
      <c r="E384" s="77" t="s">
        <v>1242</v>
      </c>
      <c r="F384" s="35"/>
      <c r="G384" s="35"/>
      <c r="H384" s="35"/>
      <c r="I384" s="35"/>
      <c r="J384" s="35"/>
      <c r="K384" s="50" t="s">
        <v>1</v>
      </c>
      <c r="L384" s="35"/>
      <c r="M384" s="49">
        <v>3630</v>
      </c>
      <c r="N384" s="35"/>
      <c r="O384" s="50" t="s">
        <v>1</v>
      </c>
      <c r="P384" s="35"/>
    </row>
    <row r="385" spans="1:16" ht="12.75">
      <c r="A385" s="77" t="s">
        <v>1</v>
      </c>
      <c r="B385" s="35"/>
      <c r="C385" s="77" t="s">
        <v>790</v>
      </c>
      <c r="D385" s="35"/>
      <c r="E385" s="77" t="s">
        <v>791</v>
      </c>
      <c r="F385" s="35"/>
      <c r="G385" s="35"/>
      <c r="H385" s="35"/>
      <c r="I385" s="35"/>
      <c r="J385" s="35"/>
      <c r="K385" s="50" t="s">
        <v>1</v>
      </c>
      <c r="L385" s="35"/>
      <c r="M385" s="49">
        <v>5717.5</v>
      </c>
      <c r="N385" s="35"/>
      <c r="O385" s="50" t="s">
        <v>1</v>
      </c>
      <c r="P385" s="35"/>
    </row>
    <row r="386" spans="1:16" ht="12.75">
      <c r="A386" s="77" t="s">
        <v>1</v>
      </c>
      <c r="B386" s="35"/>
      <c r="C386" s="77" t="s">
        <v>793</v>
      </c>
      <c r="D386" s="35"/>
      <c r="E386" s="77" t="s">
        <v>794</v>
      </c>
      <c r="F386" s="35"/>
      <c r="G386" s="35"/>
      <c r="H386" s="35"/>
      <c r="I386" s="35"/>
      <c r="J386" s="35"/>
      <c r="K386" s="50" t="s">
        <v>1</v>
      </c>
      <c r="L386" s="35"/>
      <c r="M386" s="50" t="s">
        <v>1243</v>
      </c>
      <c r="N386" s="35"/>
      <c r="O386" s="50" t="s">
        <v>1</v>
      </c>
      <c r="P386" s="35"/>
    </row>
    <row r="387" spans="1:16" ht="12.75">
      <c r="A387" s="77" t="s">
        <v>1</v>
      </c>
      <c r="B387" s="35"/>
      <c r="C387" s="77" t="s">
        <v>1179</v>
      </c>
      <c r="D387" s="35"/>
      <c r="E387" s="77" t="s">
        <v>1180</v>
      </c>
      <c r="F387" s="35"/>
      <c r="G387" s="35"/>
      <c r="H387" s="35"/>
      <c r="I387" s="35"/>
      <c r="J387" s="35"/>
      <c r="K387" s="50" t="s">
        <v>1</v>
      </c>
      <c r="L387" s="35"/>
      <c r="M387" s="49">
        <v>30347.52</v>
      </c>
      <c r="N387" s="35"/>
      <c r="O387" s="50" t="s">
        <v>1</v>
      </c>
      <c r="P387" s="35"/>
    </row>
    <row r="388" spans="1:16" ht="12.75">
      <c r="A388" s="77" t="s">
        <v>1</v>
      </c>
      <c r="B388" s="35"/>
      <c r="C388" s="77" t="s">
        <v>796</v>
      </c>
      <c r="D388" s="35"/>
      <c r="E388" s="77" t="s">
        <v>797</v>
      </c>
      <c r="F388" s="35"/>
      <c r="G388" s="35"/>
      <c r="H388" s="35"/>
      <c r="I388" s="35"/>
      <c r="J388" s="35"/>
      <c r="K388" s="50" t="s">
        <v>1</v>
      </c>
      <c r="L388" s="35"/>
      <c r="M388" s="49">
        <v>4431.75</v>
      </c>
      <c r="N388" s="35"/>
      <c r="O388" s="50" t="s">
        <v>1</v>
      </c>
      <c r="P388" s="35"/>
    </row>
    <row r="389" spans="1:16" ht="12.75">
      <c r="A389" s="131" t="s">
        <v>1</v>
      </c>
      <c r="B389" s="35"/>
      <c r="C389" s="131" t="s">
        <v>737</v>
      </c>
      <c r="D389" s="35"/>
      <c r="E389" s="131" t="s">
        <v>738</v>
      </c>
      <c r="F389" s="35"/>
      <c r="G389" s="35"/>
      <c r="H389" s="35"/>
      <c r="I389" s="35"/>
      <c r="J389" s="35"/>
      <c r="K389" s="132" t="s">
        <v>1244</v>
      </c>
      <c r="L389" s="35"/>
      <c r="M389" s="101">
        <f>M390+M391+M392+M393+M394+M395</f>
        <v>51492.87</v>
      </c>
      <c r="N389" s="35"/>
      <c r="O389" s="102">
        <f>M389/K389</f>
        <v>0.36701974340698507</v>
      </c>
      <c r="P389" s="41"/>
    </row>
    <row r="390" spans="1:16" ht="12.75">
      <c r="A390" s="77" t="s">
        <v>1</v>
      </c>
      <c r="B390" s="35"/>
      <c r="C390" s="77" t="s">
        <v>860</v>
      </c>
      <c r="D390" s="35"/>
      <c r="E390" s="77" t="s">
        <v>861</v>
      </c>
      <c r="F390" s="35"/>
      <c r="G390" s="35"/>
      <c r="H390" s="35"/>
      <c r="I390" s="35"/>
      <c r="J390" s="35"/>
      <c r="K390" s="50" t="s">
        <v>1</v>
      </c>
      <c r="L390" s="35"/>
      <c r="M390" s="50" t="s">
        <v>1245</v>
      </c>
      <c r="N390" s="35"/>
      <c r="O390" s="50" t="s">
        <v>1</v>
      </c>
      <c r="P390" s="35"/>
    </row>
    <row r="391" spans="1:16" ht="12.75">
      <c r="A391" s="77" t="s">
        <v>1</v>
      </c>
      <c r="B391" s="35"/>
      <c r="C391" s="77" t="s">
        <v>802</v>
      </c>
      <c r="D391" s="35"/>
      <c r="E391" s="77" t="s">
        <v>803</v>
      </c>
      <c r="F391" s="35"/>
      <c r="G391" s="35"/>
      <c r="H391" s="35"/>
      <c r="I391" s="35"/>
      <c r="J391" s="35"/>
      <c r="K391" s="50" t="s">
        <v>1</v>
      </c>
      <c r="L391" s="35"/>
      <c r="M391" s="49">
        <v>10445.4</v>
      </c>
      <c r="N391" s="35"/>
      <c r="O391" s="50" t="s">
        <v>1</v>
      </c>
      <c r="P391" s="35"/>
    </row>
    <row r="392" spans="1:16" ht="12.75">
      <c r="A392" s="77" t="s">
        <v>1</v>
      </c>
      <c r="B392" s="35"/>
      <c r="C392" s="77" t="s">
        <v>805</v>
      </c>
      <c r="D392" s="35"/>
      <c r="E392" s="77" t="s">
        <v>806</v>
      </c>
      <c r="F392" s="35"/>
      <c r="G392" s="35"/>
      <c r="H392" s="35"/>
      <c r="I392" s="35"/>
      <c r="J392" s="35"/>
      <c r="K392" s="50" t="s">
        <v>1</v>
      </c>
      <c r="L392" s="35"/>
      <c r="M392" s="49">
        <v>1114.53</v>
      </c>
      <c r="N392" s="35"/>
      <c r="O392" s="50" t="s">
        <v>1</v>
      </c>
      <c r="P392" s="35"/>
    </row>
    <row r="393" spans="1:16" ht="12.75">
      <c r="A393" s="77" t="s">
        <v>1</v>
      </c>
      <c r="B393" s="35"/>
      <c r="C393" s="77" t="s">
        <v>808</v>
      </c>
      <c r="D393" s="35"/>
      <c r="E393" s="77" t="s">
        <v>809</v>
      </c>
      <c r="F393" s="35"/>
      <c r="G393" s="35"/>
      <c r="H393" s="35"/>
      <c r="I393" s="35"/>
      <c r="J393" s="35"/>
      <c r="K393" s="50" t="s">
        <v>1</v>
      </c>
      <c r="L393" s="35"/>
      <c r="M393" s="50" t="s">
        <v>1188</v>
      </c>
      <c r="N393" s="35"/>
      <c r="O393" s="50" t="s">
        <v>1</v>
      </c>
      <c r="P393" s="35"/>
    </row>
    <row r="394" spans="1:16" ht="12.75">
      <c r="A394" s="77" t="s">
        <v>1</v>
      </c>
      <c r="B394" s="35"/>
      <c r="C394" s="77" t="s">
        <v>742</v>
      </c>
      <c r="D394" s="35"/>
      <c r="E394" s="77" t="s">
        <v>743</v>
      </c>
      <c r="F394" s="35"/>
      <c r="G394" s="35"/>
      <c r="H394" s="35"/>
      <c r="I394" s="35"/>
      <c r="J394" s="35"/>
      <c r="K394" s="50" t="s">
        <v>1</v>
      </c>
      <c r="L394" s="35"/>
      <c r="M394" s="50" t="s">
        <v>1246</v>
      </c>
      <c r="N394" s="35"/>
      <c r="O394" s="50" t="s">
        <v>1</v>
      </c>
      <c r="P394" s="35"/>
    </row>
    <row r="395" spans="1:16" ht="12.75">
      <c r="A395" s="77" t="s">
        <v>1</v>
      </c>
      <c r="B395" s="35"/>
      <c r="C395" s="77" t="s">
        <v>814</v>
      </c>
      <c r="D395" s="35"/>
      <c r="E395" s="77" t="s">
        <v>738</v>
      </c>
      <c r="F395" s="35"/>
      <c r="G395" s="35"/>
      <c r="H395" s="35"/>
      <c r="I395" s="35"/>
      <c r="J395" s="35"/>
      <c r="K395" s="50" t="s">
        <v>1</v>
      </c>
      <c r="L395" s="35"/>
      <c r="M395" s="49">
        <v>9706.5</v>
      </c>
      <c r="N395" s="35"/>
      <c r="O395" s="50" t="s">
        <v>1</v>
      </c>
      <c r="P395" s="35"/>
    </row>
    <row r="396" spans="1:16" ht="12.75">
      <c r="A396" s="131" t="s">
        <v>1</v>
      </c>
      <c r="B396" s="35"/>
      <c r="C396" s="131" t="s">
        <v>816</v>
      </c>
      <c r="D396" s="35"/>
      <c r="E396" s="131" t="s">
        <v>817</v>
      </c>
      <c r="F396" s="35"/>
      <c r="G396" s="35"/>
      <c r="H396" s="35"/>
      <c r="I396" s="35"/>
      <c r="J396" s="35"/>
      <c r="K396" s="132" t="s">
        <v>1247</v>
      </c>
      <c r="L396" s="35"/>
      <c r="M396" s="100">
        <v>555</v>
      </c>
      <c r="N396" s="39"/>
      <c r="O396" s="102">
        <f>M396/K396</f>
        <v>0.11115561786501102</v>
      </c>
      <c r="P396" s="41"/>
    </row>
    <row r="397" spans="1:16" ht="12.75">
      <c r="A397" s="77" t="s">
        <v>1</v>
      </c>
      <c r="B397" s="35"/>
      <c r="C397" s="77" t="s">
        <v>1139</v>
      </c>
      <c r="D397" s="35"/>
      <c r="E397" s="77" t="s">
        <v>1140</v>
      </c>
      <c r="F397" s="35"/>
      <c r="G397" s="35"/>
      <c r="H397" s="35"/>
      <c r="I397" s="35"/>
      <c r="J397" s="35"/>
      <c r="K397" s="50" t="s">
        <v>1</v>
      </c>
      <c r="L397" s="35"/>
      <c r="M397" s="60">
        <v>555</v>
      </c>
      <c r="N397" s="39"/>
      <c r="O397" s="50" t="s">
        <v>1</v>
      </c>
      <c r="P397" s="35"/>
    </row>
    <row r="398" spans="1:16" ht="25.5" customHeight="1">
      <c r="A398" s="133"/>
      <c r="B398" s="35"/>
      <c r="C398" s="153" t="s">
        <v>1248</v>
      </c>
      <c r="D398" s="146"/>
      <c r="E398" s="154" t="s">
        <v>1249</v>
      </c>
      <c r="F398" s="155"/>
      <c r="G398" s="155"/>
      <c r="H398" s="155"/>
      <c r="I398" s="155"/>
      <c r="J398" s="155"/>
      <c r="K398" s="152" t="s">
        <v>1250</v>
      </c>
      <c r="L398" s="146"/>
      <c r="M398" s="162">
        <v>258099.31</v>
      </c>
      <c r="N398" s="146"/>
      <c r="O398" s="163">
        <f>M398/K398</f>
        <v>0.11399778629045972</v>
      </c>
      <c r="P398" s="161"/>
    </row>
    <row r="399" spans="1:16" ht="12.75">
      <c r="A399" s="131" t="s">
        <v>1</v>
      </c>
      <c r="B399" s="35"/>
      <c r="C399" s="131" t="s">
        <v>1251</v>
      </c>
      <c r="D399" s="35"/>
      <c r="E399" s="131" t="s">
        <v>1252</v>
      </c>
      <c r="F399" s="35"/>
      <c r="G399" s="35"/>
      <c r="H399" s="35"/>
      <c r="I399" s="35"/>
      <c r="J399" s="35"/>
      <c r="K399" s="132" t="s">
        <v>1250</v>
      </c>
      <c r="L399" s="35"/>
      <c r="M399" s="101">
        <v>258099.31</v>
      </c>
      <c r="N399" s="35"/>
      <c r="O399" s="102">
        <f>M399/K399</f>
        <v>0.11399778629045972</v>
      </c>
      <c r="P399" s="41"/>
    </row>
    <row r="400" spans="1:16" ht="12.75">
      <c r="A400" s="77" t="s">
        <v>1</v>
      </c>
      <c r="B400" s="35"/>
      <c r="C400" s="77" t="s">
        <v>1253</v>
      </c>
      <c r="D400" s="35"/>
      <c r="E400" s="77" t="s">
        <v>1252</v>
      </c>
      <c r="F400" s="35"/>
      <c r="G400" s="35"/>
      <c r="H400" s="35"/>
      <c r="I400" s="35"/>
      <c r="J400" s="35"/>
      <c r="K400" s="50" t="s">
        <v>1</v>
      </c>
      <c r="L400" s="35"/>
      <c r="M400" s="49">
        <v>258099.31</v>
      </c>
      <c r="N400" s="35"/>
      <c r="O400" s="50" t="s">
        <v>1</v>
      </c>
      <c r="P400" s="35"/>
    </row>
    <row r="401" spans="1:16" ht="12.75">
      <c r="A401" s="133"/>
      <c r="B401" s="35"/>
      <c r="C401" s="133" t="s">
        <v>831</v>
      </c>
      <c r="D401" s="35"/>
      <c r="E401" s="133" t="s">
        <v>1196</v>
      </c>
      <c r="F401" s="35"/>
      <c r="G401" s="35"/>
      <c r="H401" s="35"/>
      <c r="I401" s="35"/>
      <c r="J401" s="35"/>
      <c r="K401" s="134" t="s">
        <v>1254</v>
      </c>
      <c r="L401" s="35"/>
      <c r="M401" s="135">
        <v>11836.01</v>
      </c>
      <c r="N401" s="35"/>
      <c r="O401" s="113">
        <f>M401/K401</f>
        <v>0.05349729937399715</v>
      </c>
      <c r="P401" s="41"/>
    </row>
    <row r="402" spans="1:16" ht="12.75">
      <c r="A402" s="131" t="s">
        <v>1</v>
      </c>
      <c r="B402" s="35"/>
      <c r="C402" s="131" t="s">
        <v>761</v>
      </c>
      <c r="D402" s="35"/>
      <c r="E402" s="131" t="s">
        <v>762</v>
      </c>
      <c r="F402" s="35"/>
      <c r="G402" s="35"/>
      <c r="H402" s="35"/>
      <c r="I402" s="35"/>
      <c r="J402" s="35"/>
      <c r="K402" s="132" t="s">
        <v>840</v>
      </c>
      <c r="L402" s="35"/>
      <c r="M402" s="132" t="s">
        <v>39</v>
      </c>
      <c r="N402" s="35"/>
      <c r="O402" s="132" t="s">
        <v>41</v>
      </c>
      <c r="P402" s="35"/>
    </row>
    <row r="403" spans="1:16" ht="12.75">
      <c r="A403" s="131" t="s">
        <v>1</v>
      </c>
      <c r="B403" s="35"/>
      <c r="C403" s="131" t="s">
        <v>1062</v>
      </c>
      <c r="D403" s="35"/>
      <c r="E403" s="131" t="s">
        <v>1063</v>
      </c>
      <c r="F403" s="35"/>
      <c r="G403" s="35"/>
      <c r="H403" s="35"/>
      <c r="I403" s="35"/>
      <c r="J403" s="35"/>
      <c r="K403" s="132" t="s">
        <v>1255</v>
      </c>
      <c r="L403" s="35"/>
      <c r="M403" s="101">
        <v>10876.01</v>
      </c>
      <c r="N403" s="35"/>
      <c r="O403" s="102">
        <f>M403/K403</f>
        <v>0.051514552989934875</v>
      </c>
      <c r="P403" s="41"/>
    </row>
    <row r="404" spans="1:16" ht="12.75">
      <c r="A404" s="77" t="s">
        <v>1</v>
      </c>
      <c r="B404" s="35"/>
      <c r="C404" s="77" t="s">
        <v>1151</v>
      </c>
      <c r="D404" s="35"/>
      <c r="E404" s="77" t="s">
        <v>1152</v>
      </c>
      <c r="F404" s="35"/>
      <c r="G404" s="35"/>
      <c r="H404" s="35"/>
      <c r="I404" s="35"/>
      <c r="J404" s="35"/>
      <c r="K404" s="50" t="s">
        <v>1</v>
      </c>
      <c r="L404" s="35"/>
      <c r="M404" s="50" t="s">
        <v>1256</v>
      </c>
      <c r="N404" s="35"/>
      <c r="O404" s="50" t="s">
        <v>1</v>
      </c>
      <c r="P404" s="35"/>
    </row>
    <row r="405" spans="1:16" ht="18.75" customHeight="1">
      <c r="A405" s="145" t="s">
        <v>1</v>
      </c>
      <c r="B405" s="146"/>
      <c r="C405" s="145" t="s">
        <v>1257</v>
      </c>
      <c r="D405" s="146"/>
      <c r="E405" s="147" t="s">
        <v>1258</v>
      </c>
      <c r="F405" s="148"/>
      <c r="G405" s="148"/>
      <c r="H405" s="148"/>
      <c r="I405" s="148"/>
      <c r="J405" s="148"/>
      <c r="K405" s="149" t="s">
        <v>625</v>
      </c>
      <c r="L405" s="146"/>
      <c r="M405" s="158">
        <v>960</v>
      </c>
      <c r="N405" s="159"/>
      <c r="O405" s="160">
        <f>M405/K405</f>
        <v>0.1875</v>
      </c>
      <c r="P405" s="161"/>
    </row>
    <row r="406" spans="1:15" ht="21" customHeight="1">
      <c r="A406" s="25"/>
      <c r="C406" s="27">
        <v>5453</v>
      </c>
      <c r="D406" s="28"/>
      <c r="E406" s="27" t="s">
        <v>1837</v>
      </c>
      <c r="F406" s="29"/>
      <c r="G406" s="29"/>
      <c r="H406" s="29"/>
      <c r="I406" s="29"/>
      <c r="J406" s="29"/>
      <c r="K406" s="26"/>
      <c r="M406" s="26"/>
      <c r="N406" s="30">
        <v>960</v>
      </c>
      <c r="O406" s="26"/>
    </row>
    <row r="407" spans="1:16" ht="12.75">
      <c r="A407" s="140" t="s">
        <v>1</v>
      </c>
      <c r="B407" s="35"/>
      <c r="C407" s="140" t="s">
        <v>1259</v>
      </c>
      <c r="D407" s="35"/>
      <c r="E407" s="35"/>
      <c r="F407" s="35"/>
      <c r="G407" s="35"/>
      <c r="H407" s="35"/>
      <c r="I407" s="35"/>
      <c r="J407" s="35"/>
      <c r="K407" s="141" t="s">
        <v>666</v>
      </c>
      <c r="L407" s="35"/>
      <c r="M407" s="141" t="s">
        <v>667</v>
      </c>
      <c r="N407" s="35"/>
      <c r="O407" s="141" t="s">
        <v>668</v>
      </c>
      <c r="P407" s="35"/>
    </row>
    <row r="408" spans="1:16" ht="12.75">
      <c r="A408" s="126" t="s">
        <v>1</v>
      </c>
      <c r="B408" s="35"/>
      <c r="C408" s="126" t="s">
        <v>439</v>
      </c>
      <c r="D408" s="35"/>
      <c r="E408" s="35"/>
      <c r="F408" s="35"/>
      <c r="G408" s="35"/>
      <c r="H408" s="35"/>
      <c r="I408" s="35"/>
      <c r="J408" s="35"/>
      <c r="K408" s="129" t="s">
        <v>666</v>
      </c>
      <c r="L408" s="35"/>
      <c r="M408" s="129" t="s">
        <v>667</v>
      </c>
      <c r="N408" s="35"/>
      <c r="O408" s="129" t="s">
        <v>668</v>
      </c>
      <c r="P408" s="35"/>
    </row>
    <row r="409" spans="1:16" ht="12.75">
      <c r="A409" s="126" t="s">
        <v>1</v>
      </c>
      <c r="B409" s="35"/>
      <c r="C409" s="126" t="s">
        <v>442</v>
      </c>
      <c r="D409" s="35"/>
      <c r="E409" s="35"/>
      <c r="F409" s="35"/>
      <c r="G409" s="35"/>
      <c r="H409" s="35"/>
      <c r="I409" s="35"/>
      <c r="J409" s="35"/>
      <c r="K409" s="129" t="s">
        <v>666</v>
      </c>
      <c r="L409" s="35"/>
      <c r="M409" s="129" t="s">
        <v>667</v>
      </c>
      <c r="N409" s="35"/>
      <c r="O409" s="129" t="s">
        <v>668</v>
      </c>
      <c r="P409" s="35"/>
    </row>
    <row r="410" spans="1:16" ht="12.75">
      <c r="A410" s="136" t="s">
        <v>1</v>
      </c>
      <c r="B410" s="35"/>
      <c r="C410" s="136" t="s">
        <v>701</v>
      </c>
      <c r="D410" s="35"/>
      <c r="E410" s="136" t="s">
        <v>702</v>
      </c>
      <c r="F410" s="35"/>
      <c r="G410" s="35"/>
      <c r="H410" s="35"/>
      <c r="I410" s="35"/>
      <c r="J410" s="35"/>
      <c r="K410" s="137" t="s">
        <v>666</v>
      </c>
      <c r="L410" s="35"/>
      <c r="M410" s="137" t="s">
        <v>667</v>
      </c>
      <c r="N410" s="35"/>
      <c r="O410" s="137" t="s">
        <v>668</v>
      </c>
      <c r="P410" s="35"/>
    </row>
    <row r="411" spans="1:16" ht="12.75">
      <c r="A411" s="133"/>
      <c r="B411" s="35"/>
      <c r="C411" s="133" t="s">
        <v>744</v>
      </c>
      <c r="D411" s="35"/>
      <c r="E411" s="133" t="s">
        <v>745</v>
      </c>
      <c r="F411" s="35"/>
      <c r="G411" s="35"/>
      <c r="H411" s="35"/>
      <c r="I411" s="35"/>
      <c r="J411" s="35"/>
      <c r="K411" s="134" t="s">
        <v>666</v>
      </c>
      <c r="L411" s="35"/>
      <c r="M411" s="134" t="s">
        <v>667</v>
      </c>
      <c r="N411" s="35"/>
      <c r="O411" s="134" t="s">
        <v>668</v>
      </c>
      <c r="P411" s="35"/>
    </row>
    <row r="412" spans="1:16" ht="12.75">
      <c r="A412" s="131" t="s">
        <v>1</v>
      </c>
      <c r="B412" s="35"/>
      <c r="C412" s="131" t="s">
        <v>761</v>
      </c>
      <c r="D412" s="35"/>
      <c r="E412" s="131" t="s">
        <v>762</v>
      </c>
      <c r="F412" s="35"/>
      <c r="G412" s="35"/>
      <c r="H412" s="35"/>
      <c r="I412" s="35"/>
      <c r="J412" s="35"/>
      <c r="K412" s="132" t="s">
        <v>1260</v>
      </c>
      <c r="L412" s="35"/>
      <c r="M412" s="132" t="s">
        <v>1261</v>
      </c>
      <c r="N412" s="35"/>
      <c r="O412" s="132" t="s">
        <v>1262</v>
      </c>
      <c r="P412" s="35"/>
    </row>
    <row r="413" spans="1:16" ht="12.75">
      <c r="A413" s="77" t="s">
        <v>1</v>
      </c>
      <c r="B413" s="35"/>
      <c r="C413" s="77" t="s">
        <v>775</v>
      </c>
      <c r="D413" s="35"/>
      <c r="E413" s="77" t="s">
        <v>776</v>
      </c>
      <c r="F413" s="35"/>
      <c r="G413" s="35"/>
      <c r="H413" s="35"/>
      <c r="I413" s="35"/>
      <c r="J413" s="35"/>
      <c r="K413" s="50" t="s">
        <v>1</v>
      </c>
      <c r="L413" s="35"/>
      <c r="M413" s="50" t="s">
        <v>1261</v>
      </c>
      <c r="N413" s="35"/>
      <c r="O413" s="50" t="s">
        <v>1</v>
      </c>
      <c r="P413" s="35"/>
    </row>
    <row r="414" spans="1:16" ht="12.75">
      <c r="A414" s="131" t="s">
        <v>1</v>
      </c>
      <c r="B414" s="35"/>
      <c r="C414" s="131" t="s">
        <v>781</v>
      </c>
      <c r="D414" s="35"/>
      <c r="E414" s="131" t="s">
        <v>782</v>
      </c>
      <c r="F414" s="35"/>
      <c r="G414" s="35"/>
      <c r="H414" s="35"/>
      <c r="I414" s="35"/>
      <c r="J414" s="35"/>
      <c r="K414" s="132" t="s">
        <v>1136</v>
      </c>
      <c r="L414" s="35"/>
      <c r="M414" s="132" t="s">
        <v>39</v>
      </c>
      <c r="N414" s="35"/>
      <c r="O414" s="132" t="s">
        <v>41</v>
      </c>
      <c r="P414" s="35"/>
    </row>
    <row r="415" spans="1:16" ht="12.75">
      <c r="A415" s="131" t="s">
        <v>1</v>
      </c>
      <c r="B415" s="35"/>
      <c r="C415" s="131" t="s">
        <v>737</v>
      </c>
      <c r="D415" s="35"/>
      <c r="E415" s="131" t="s">
        <v>738</v>
      </c>
      <c r="F415" s="35"/>
      <c r="G415" s="35"/>
      <c r="H415" s="35"/>
      <c r="I415" s="35"/>
      <c r="J415" s="35"/>
      <c r="K415" s="132" t="s">
        <v>1263</v>
      </c>
      <c r="L415" s="35"/>
      <c r="M415" s="132" t="s">
        <v>1264</v>
      </c>
      <c r="N415" s="35"/>
      <c r="O415" s="132" t="s">
        <v>1265</v>
      </c>
      <c r="P415" s="35"/>
    </row>
    <row r="416" spans="1:16" ht="12.75">
      <c r="A416" s="77" t="s">
        <v>1</v>
      </c>
      <c r="B416" s="35"/>
      <c r="C416" s="77" t="s">
        <v>814</v>
      </c>
      <c r="D416" s="35"/>
      <c r="E416" s="77" t="s">
        <v>738</v>
      </c>
      <c r="F416" s="35"/>
      <c r="G416" s="35"/>
      <c r="H416" s="35"/>
      <c r="I416" s="35"/>
      <c r="J416" s="35"/>
      <c r="K416" s="50" t="s">
        <v>1</v>
      </c>
      <c r="L416" s="35"/>
      <c r="M416" s="50" t="s">
        <v>1264</v>
      </c>
      <c r="N416" s="35"/>
      <c r="O416" s="50" t="s">
        <v>1</v>
      </c>
      <c r="P416" s="35"/>
    </row>
    <row r="417" spans="1:16" ht="12.75">
      <c r="A417" s="131" t="s">
        <v>1</v>
      </c>
      <c r="B417" s="35"/>
      <c r="C417" s="131" t="s">
        <v>1062</v>
      </c>
      <c r="D417" s="35"/>
      <c r="E417" s="131" t="s">
        <v>1063</v>
      </c>
      <c r="F417" s="35"/>
      <c r="G417" s="35"/>
      <c r="H417" s="35"/>
      <c r="I417" s="35"/>
      <c r="J417" s="35"/>
      <c r="K417" s="132" t="s">
        <v>1266</v>
      </c>
      <c r="L417" s="35"/>
      <c r="M417" s="132" t="s">
        <v>1267</v>
      </c>
      <c r="N417" s="35"/>
      <c r="O417" s="132" t="s">
        <v>1268</v>
      </c>
      <c r="P417" s="35"/>
    </row>
    <row r="418" spans="1:16" ht="12.75">
      <c r="A418" s="77" t="s">
        <v>1</v>
      </c>
      <c r="B418" s="35"/>
      <c r="C418" s="77" t="s">
        <v>1269</v>
      </c>
      <c r="D418" s="35"/>
      <c r="E418" s="77" t="s">
        <v>1270</v>
      </c>
      <c r="F418" s="35"/>
      <c r="G418" s="35"/>
      <c r="H418" s="35"/>
      <c r="I418" s="35"/>
      <c r="J418" s="35"/>
      <c r="K418" s="50" t="s">
        <v>1</v>
      </c>
      <c r="L418" s="35"/>
      <c r="M418" s="50" t="s">
        <v>1271</v>
      </c>
      <c r="N418" s="35"/>
      <c r="O418" s="50" t="s">
        <v>1</v>
      </c>
      <c r="P418" s="35"/>
    </row>
    <row r="419" spans="1:16" ht="12.75">
      <c r="A419" s="77" t="s">
        <v>1</v>
      </c>
      <c r="B419" s="35"/>
      <c r="C419" s="77" t="s">
        <v>1151</v>
      </c>
      <c r="D419" s="35"/>
      <c r="E419" s="77" t="s">
        <v>1152</v>
      </c>
      <c r="F419" s="35"/>
      <c r="G419" s="35"/>
      <c r="H419" s="35"/>
      <c r="I419" s="35"/>
      <c r="J419" s="35"/>
      <c r="K419" s="50" t="s">
        <v>1</v>
      </c>
      <c r="L419" s="35"/>
      <c r="M419" s="50" t="s">
        <v>1272</v>
      </c>
      <c r="N419" s="35"/>
      <c r="O419" s="50" t="s">
        <v>1</v>
      </c>
      <c r="P419" s="35"/>
    </row>
    <row r="420" spans="1:16" ht="12.75">
      <c r="A420" s="140" t="s">
        <v>1</v>
      </c>
      <c r="B420" s="35"/>
      <c r="C420" s="140" t="s">
        <v>1273</v>
      </c>
      <c r="D420" s="35"/>
      <c r="E420" s="35"/>
      <c r="F420" s="35"/>
      <c r="G420" s="35"/>
      <c r="H420" s="35"/>
      <c r="I420" s="35"/>
      <c r="J420" s="35"/>
      <c r="K420" s="141" t="s">
        <v>671</v>
      </c>
      <c r="L420" s="35"/>
      <c r="M420" s="141" t="s">
        <v>672</v>
      </c>
      <c r="N420" s="35"/>
      <c r="O420" s="141" t="s">
        <v>673</v>
      </c>
      <c r="P420" s="35"/>
    </row>
    <row r="421" spans="1:16" ht="12.75">
      <c r="A421" s="140" t="s">
        <v>1</v>
      </c>
      <c r="B421" s="35"/>
      <c r="C421" s="140" t="s">
        <v>1274</v>
      </c>
      <c r="D421" s="35"/>
      <c r="E421" s="35"/>
      <c r="F421" s="35"/>
      <c r="G421" s="35"/>
      <c r="H421" s="35"/>
      <c r="I421" s="35"/>
      <c r="J421" s="35"/>
      <c r="K421" s="141" t="s">
        <v>671</v>
      </c>
      <c r="L421" s="35"/>
      <c r="M421" s="141" t="s">
        <v>672</v>
      </c>
      <c r="N421" s="35"/>
      <c r="O421" s="141" t="s">
        <v>673</v>
      </c>
      <c r="P421" s="35"/>
    </row>
    <row r="422" spans="1:16" ht="12.75">
      <c r="A422" s="126" t="s">
        <v>1</v>
      </c>
      <c r="B422" s="126"/>
      <c r="C422" s="126" t="s">
        <v>439</v>
      </c>
      <c r="D422" s="126"/>
      <c r="E422" s="126"/>
      <c r="F422" s="126"/>
      <c r="G422" s="126"/>
      <c r="H422" s="126"/>
      <c r="I422" s="126"/>
      <c r="J422" s="126"/>
      <c r="K422" s="129" t="s">
        <v>1275</v>
      </c>
      <c r="L422" s="129"/>
      <c r="M422" s="129" t="s">
        <v>1276</v>
      </c>
      <c r="N422" s="129"/>
      <c r="O422" s="129" t="s">
        <v>1277</v>
      </c>
      <c r="P422" s="129"/>
    </row>
    <row r="423" spans="1:16" ht="12.75">
      <c r="A423" s="126" t="s">
        <v>1</v>
      </c>
      <c r="B423" s="126"/>
      <c r="C423" s="126" t="s">
        <v>442</v>
      </c>
      <c r="D423" s="126"/>
      <c r="E423" s="126"/>
      <c r="F423" s="126"/>
      <c r="G423" s="126"/>
      <c r="H423" s="126"/>
      <c r="I423" s="126"/>
      <c r="J423" s="126"/>
      <c r="K423" s="129" t="s">
        <v>1275</v>
      </c>
      <c r="L423" s="129"/>
      <c r="M423" s="129" t="s">
        <v>1276</v>
      </c>
      <c r="N423" s="129"/>
      <c r="O423" s="129" t="s">
        <v>1277</v>
      </c>
      <c r="P423" s="129"/>
    </row>
    <row r="424" spans="1:16" ht="12.75">
      <c r="A424" s="126" t="s">
        <v>1</v>
      </c>
      <c r="B424" s="35"/>
      <c r="C424" s="126" t="s">
        <v>451</v>
      </c>
      <c r="D424" s="35"/>
      <c r="E424" s="35"/>
      <c r="F424" s="35"/>
      <c r="G424" s="35"/>
      <c r="H424" s="35"/>
      <c r="I424" s="35"/>
      <c r="J424" s="35"/>
      <c r="K424" s="129" t="s">
        <v>204</v>
      </c>
      <c r="L424" s="35"/>
      <c r="M424" s="129" t="s">
        <v>204</v>
      </c>
      <c r="N424" s="35"/>
      <c r="O424" s="129" t="s">
        <v>45</v>
      </c>
      <c r="P424" s="35"/>
    </row>
    <row r="425" spans="1:16" ht="12.75">
      <c r="A425" s="126" t="s">
        <v>1</v>
      </c>
      <c r="B425" s="35"/>
      <c r="C425" s="126" t="s">
        <v>482</v>
      </c>
      <c r="D425" s="35"/>
      <c r="E425" s="35"/>
      <c r="F425" s="35"/>
      <c r="G425" s="35"/>
      <c r="H425" s="35"/>
      <c r="I425" s="35"/>
      <c r="J425" s="35"/>
      <c r="K425" s="129" t="s">
        <v>204</v>
      </c>
      <c r="L425" s="35"/>
      <c r="M425" s="129" t="s">
        <v>204</v>
      </c>
      <c r="N425" s="35"/>
      <c r="O425" s="129" t="s">
        <v>45</v>
      </c>
      <c r="P425" s="35"/>
    </row>
    <row r="426" spans="1:16" ht="12.75">
      <c r="A426" s="136" t="s">
        <v>1</v>
      </c>
      <c r="B426" s="35"/>
      <c r="C426" s="136" t="s">
        <v>701</v>
      </c>
      <c r="D426" s="35"/>
      <c r="E426" s="136" t="s">
        <v>702</v>
      </c>
      <c r="F426" s="35"/>
      <c r="G426" s="35"/>
      <c r="H426" s="35"/>
      <c r="I426" s="35"/>
      <c r="J426" s="35"/>
      <c r="K426" s="137" t="s">
        <v>671</v>
      </c>
      <c r="L426" s="35"/>
      <c r="M426" s="137" t="s">
        <v>672</v>
      </c>
      <c r="N426" s="35"/>
      <c r="O426" s="137" t="s">
        <v>673</v>
      </c>
      <c r="P426" s="35"/>
    </row>
    <row r="427" spans="1:16" ht="12.75">
      <c r="A427" s="133"/>
      <c r="B427" s="35"/>
      <c r="C427" s="133" t="s">
        <v>705</v>
      </c>
      <c r="D427" s="35"/>
      <c r="E427" s="133" t="s">
        <v>706</v>
      </c>
      <c r="F427" s="35"/>
      <c r="G427" s="35"/>
      <c r="H427" s="35"/>
      <c r="I427" s="35"/>
      <c r="J427" s="35"/>
      <c r="K427" s="134" t="s">
        <v>1278</v>
      </c>
      <c r="L427" s="35"/>
      <c r="M427" s="134" t="s">
        <v>1279</v>
      </c>
      <c r="N427" s="35"/>
      <c r="O427" s="134" t="s">
        <v>1280</v>
      </c>
      <c r="P427" s="35"/>
    </row>
    <row r="428" spans="1:16" ht="12.75">
      <c r="A428" s="131" t="s">
        <v>1</v>
      </c>
      <c r="B428" s="35"/>
      <c r="C428" s="131" t="s">
        <v>710</v>
      </c>
      <c r="D428" s="35"/>
      <c r="E428" s="131" t="s">
        <v>711</v>
      </c>
      <c r="F428" s="35"/>
      <c r="G428" s="35"/>
      <c r="H428" s="35"/>
      <c r="I428" s="35"/>
      <c r="J428" s="35"/>
      <c r="K428" s="132" t="s">
        <v>1281</v>
      </c>
      <c r="L428" s="35"/>
      <c r="M428" s="132" t="s">
        <v>1282</v>
      </c>
      <c r="N428" s="35"/>
      <c r="O428" s="132" t="s">
        <v>1283</v>
      </c>
      <c r="P428" s="35"/>
    </row>
    <row r="429" spans="1:16" ht="12.75">
      <c r="A429" s="77" t="s">
        <v>1</v>
      </c>
      <c r="B429" s="35"/>
      <c r="C429" s="77" t="s">
        <v>715</v>
      </c>
      <c r="D429" s="35"/>
      <c r="E429" s="77" t="s">
        <v>716</v>
      </c>
      <c r="F429" s="35"/>
      <c r="G429" s="35"/>
      <c r="H429" s="35"/>
      <c r="I429" s="35"/>
      <c r="J429" s="35"/>
      <c r="K429" s="50" t="s">
        <v>1</v>
      </c>
      <c r="L429" s="35"/>
      <c r="M429" s="50" t="s">
        <v>1284</v>
      </c>
      <c r="N429" s="35"/>
      <c r="O429" s="50" t="s">
        <v>1</v>
      </c>
      <c r="P429" s="35"/>
    </row>
    <row r="430" spans="1:16" ht="12.75">
      <c r="A430" s="77" t="s">
        <v>1</v>
      </c>
      <c r="B430" s="35"/>
      <c r="C430" s="77" t="s">
        <v>1285</v>
      </c>
      <c r="D430" s="35"/>
      <c r="E430" s="77" t="s">
        <v>1286</v>
      </c>
      <c r="F430" s="35"/>
      <c r="G430" s="35"/>
      <c r="H430" s="35"/>
      <c r="I430" s="35"/>
      <c r="J430" s="35"/>
      <c r="K430" s="50" t="s">
        <v>1</v>
      </c>
      <c r="L430" s="35"/>
      <c r="M430" s="50" t="s">
        <v>239</v>
      </c>
      <c r="N430" s="35"/>
      <c r="O430" s="50" t="s">
        <v>1</v>
      </c>
      <c r="P430" s="35"/>
    </row>
    <row r="431" spans="1:16" ht="12.75">
      <c r="A431" s="131" t="s">
        <v>1</v>
      </c>
      <c r="B431" s="35"/>
      <c r="C431" s="131" t="s">
        <v>717</v>
      </c>
      <c r="D431" s="35"/>
      <c r="E431" s="131" t="s">
        <v>718</v>
      </c>
      <c r="F431" s="35"/>
      <c r="G431" s="35"/>
      <c r="H431" s="35"/>
      <c r="I431" s="35"/>
      <c r="J431" s="35"/>
      <c r="K431" s="132" t="s">
        <v>1287</v>
      </c>
      <c r="L431" s="35"/>
      <c r="M431" s="132" t="s">
        <v>1288</v>
      </c>
      <c r="N431" s="35"/>
      <c r="O431" s="132" t="s">
        <v>1289</v>
      </c>
      <c r="P431" s="35"/>
    </row>
    <row r="432" spans="1:16" ht="12.75">
      <c r="A432" s="77" t="s">
        <v>1</v>
      </c>
      <c r="B432" s="35"/>
      <c r="C432" s="77" t="s">
        <v>722</v>
      </c>
      <c r="D432" s="35"/>
      <c r="E432" s="77" t="s">
        <v>718</v>
      </c>
      <c r="F432" s="35"/>
      <c r="G432" s="35"/>
      <c r="H432" s="35"/>
      <c r="I432" s="35"/>
      <c r="J432" s="35"/>
      <c r="K432" s="50" t="s">
        <v>1</v>
      </c>
      <c r="L432" s="35"/>
      <c r="M432" s="50" t="s">
        <v>1288</v>
      </c>
      <c r="N432" s="35"/>
      <c r="O432" s="50" t="s">
        <v>1</v>
      </c>
      <c r="P432" s="35"/>
    </row>
    <row r="433" spans="1:16" ht="12.75">
      <c r="A433" s="131" t="s">
        <v>1</v>
      </c>
      <c r="B433" s="35"/>
      <c r="C433" s="131" t="s">
        <v>723</v>
      </c>
      <c r="D433" s="35"/>
      <c r="E433" s="131" t="s">
        <v>724</v>
      </c>
      <c r="F433" s="35"/>
      <c r="G433" s="35"/>
      <c r="H433" s="35"/>
      <c r="I433" s="35"/>
      <c r="J433" s="35"/>
      <c r="K433" s="132" t="s">
        <v>1290</v>
      </c>
      <c r="L433" s="35"/>
      <c r="M433" s="132" t="s">
        <v>1291</v>
      </c>
      <c r="N433" s="35"/>
      <c r="O433" s="132" t="s">
        <v>1292</v>
      </c>
      <c r="P433" s="35"/>
    </row>
    <row r="434" spans="1:16" ht="12.75">
      <c r="A434" s="77" t="s">
        <v>1</v>
      </c>
      <c r="B434" s="35"/>
      <c r="C434" s="77" t="s">
        <v>728</v>
      </c>
      <c r="D434" s="35"/>
      <c r="E434" s="77" t="s">
        <v>729</v>
      </c>
      <c r="F434" s="35"/>
      <c r="G434" s="35"/>
      <c r="H434" s="35"/>
      <c r="I434" s="35"/>
      <c r="J434" s="35"/>
      <c r="K434" s="50" t="s">
        <v>1</v>
      </c>
      <c r="L434" s="35"/>
      <c r="M434" s="50" t="s">
        <v>1293</v>
      </c>
      <c r="N434" s="35"/>
      <c r="O434" s="50" t="s">
        <v>1</v>
      </c>
      <c r="P434" s="35"/>
    </row>
    <row r="435" spans="1:16" ht="12.75">
      <c r="A435" s="77" t="s">
        <v>1</v>
      </c>
      <c r="B435" s="35"/>
      <c r="C435" s="77" t="s">
        <v>731</v>
      </c>
      <c r="D435" s="35"/>
      <c r="E435" s="77" t="s">
        <v>732</v>
      </c>
      <c r="F435" s="35"/>
      <c r="G435" s="35"/>
      <c r="H435" s="35"/>
      <c r="I435" s="35"/>
      <c r="J435" s="35"/>
      <c r="K435" s="50" t="s">
        <v>1</v>
      </c>
      <c r="L435" s="35"/>
      <c r="M435" s="50" t="s">
        <v>1294</v>
      </c>
      <c r="N435" s="35"/>
      <c r="O435" s="50" t="s">
        <v>1</v>
      </c>
      <c r="P435" s="35"/>
    </row>
    <row r="436" spans="1:16" ht="12.75">
      <c r="A436" s="133"/>
      <c r="B436" s="35"/>
      <c r="C436" s="133" t="s">
        <v>744</v>
      </c>
      <c r="D436" s="35"/>
      <c r="E436" s="133" t="s">
        <v>745</v>
      </c>
      <c r="F436" s="35"/>
      <c r="G436" s="35"/>
      <c r="H436" s="35"/>
      <c r="I436" s="35"/>
      <c r="J436" s="35"/>
      <c r="K436" s="134" t="s">
        <v>1295</v>
      </c>
      <c r="L436" s="35"/>
      <c r="M436" s="134" t="s">
        <v>1296</v>
      </c>
      <c r="N436" s="35"/>
      <c r="O436" s="134" t="s">
        <v>915</v>
      </c>
      <c r="P436" s="35"/>
    </row>
    <row r="437" spans="1:16" ht="12.75">
      <c r="A437" s="131" t="s">
        <v>1</v>
      </c>
      <c r="B437" s="35"/>
      <c r="C437" s="131" t="s">
        <v>747</v>
      </c>
      <c r="D437" s="35"/>
      <c r="E437" s="131" t="s">
        <v>748</v>
      </c>
      <c r="F437" s="35"/>
      <c r="G437" s="35"/>
      <c r="H437" s="35"/>
      <c r="I437" s="35"/>
      <c r="J437" s="35"/>
      <c r="K437" s="132" t="s">
        <v>1297</v>
      </c>
      <c r="L437" s="35"/>
      <c r="M437" s="132" t="s">
        <v>1298</v>
      </c>
      <c r="N437" s="35"/>
      <c r="O437" s="132" t="s">
        <v>1299</v>
      </c>
      <c r="P437" s="35"/>
    </row>
    <row r="438" spans="1:16" ht="12.75">
      <c r="A438" s="77" t="s">
        <v>1</v>
      </c>
      <c r="B438" s="35"/>
      <c r="C438" s="77" t="s">
        <v>752</v>
      </c>
      <c r="D438" s="35"/>
      <c r="E438" s="77" t="s">
        <v>753</v>
      </c>
      <c r="F438" s="35"/>
      <c r="G438" s="35"/>
      <c r="H438" s="35"/>
      <c r="I438" s="35"/>
      <c r="J438" s="35"/>
      <c r="K438" s="50" t="s">
        <v>1</v>
      </c>
      <c r="L438" s="35"/>
      <c r="M438" s="50" t="s">
        <v>1300</v>
      </c>
      <c r="N438" s="35"/>
      <c r="O438" s="50" t="s">
        <v>1</v>
      </c>
      <c r="P438" s="35"/>
    </row>
    <row r="439" spans="1:16" ht="12.75">
      <c r="A439" s="77" t="s">
        <v>1</v>
      </c>
      <c r="B439" s="35"/>
      <c r="C439" s="77" t="s">
        <v>755</v>
      </c>
      <c r="D439" s="35"/>
      <c r="E439" s="77" t="s">
        <v>756</v>
      </c>
      <c r="F439" s="35"/>
      <c r="G439" s="35"/>
      <c r="H439" s="35"/>
      <c r="I439" s="35"/>
      <c r="J439" s="35"/>
      <c r="K439" s="50" t="s">
        <v>1</v>
      </c>
      <c r="L439" s="35"/>
      <c r="M439" s="50" t="s">
        <v>1301</v>
      </c>
      <c r="N439" s="35"/>
      <c r="O439" s="50" t="s">
        <v>1</v>
      </c>
      <c r="P439" s="35"/>
    </row>
    <row r="440" spans="1:16" ht="12.75">
      <c r="A440" s="77" t="s">
        <v>1</v>
      </c>
      <c r="B440" s="35"/>
      <c r="C440" s="77" t="s">
        <v>758</v>
      </c>
      <c r="D440" s="35"/>
      <c r="E440" s="77" t="s">
        <v>759</v>
      </c>
      <c r="F440" s="35"/>
      <c r="G440" s="35"/>
      <c r="H440" s="35"/>
      <c r="I440" s="35"/>
      <c r="J440" s="35"/>
      <c r="K440" s="50" t="s">
        <v>1</v>
      </c>
      <c r="L440" s="35"/>
      <c r="M440" s="50" t="s">
        <v>1302</v>
      </c>
      <c r="N440" s="35"/>
      <c r="O440" s="50" t="s">
        <v>1</v>
      </c>
      <c r="P440" s="35"/>
    </row>
    <row r="441" spans="1:16" ht="12.75">
      <c r="A441" s="131" t="s">
        <v>1</v>
      </c>
      <c r="B441" s="35"/>
      <c r="C441" s="131" t="s">
        <v>761</v>
      </c>
      <c r="D441" s="35"/>
      <c r="E441" s="131" t="s">
        <v>762</v>
      </c>
      <c r="F441" s="35"/>
      <c r="G441" s="35"/>
      <c r="H441" s="35"/>
      <c r="I441" s="35"/>
      <c r="J441" s="35"/>
      <c r="K441" s="132" t="s">
        <v>828</v>
      </c>
      <c r="L441" s="35"/>
      <c r="M441" s="132" t="s">
        <v>1303</v>
      </c>
      <c r="N441" s="35"/>
      <c r="O441" s="132" t="s">
        <v>1304</v>
      </c>
      <c r="P441" s="35"/>
    </row>
    <row r="442" spans="1:16" ht="12.75">
      <c r="A442" s="77" t="s">
        <v>1</v>
      </c>
      <c r="B442" s="35"/>
      <c r="C442" s="77" t="s">
        <v>766</v>
      </c>
      <c r="D442" s="35"/>
      <c r="E442" s="77" t="s">
        <v>767</v>
      </c>
      <c r="F442" s="35"/>
      <c r="G442" s="35"/>
      <c r="H442" s="35"/>
      <c r="I442" s="35"/>
      <c r="J442" s="35"/>
      <c r="K442" s="50" t="s">
        <v>1</v>
      </c>
      <c r="L442" s="35"/>
      <c r="M442" s="50" t="s">
        <v>1305</v>
      </c>
      <c r="N442" s="35"/>
      <c r="O442" s="50" t="s">
        <v>1</v>
      </c>
      <c r="P442" s="35"/>
    </row>
    <row r="443" spans="1:16" ht="12.75">
      <c r="A443" s="77" t="s">
        <v>1</v>
      </c>
      <c r="B443" s="35"/>
      <c r="C443" s="77" t="s">
        <v>775</v>
      </c>
      <c r="D443" s="35"/>
      <c r="E443" s="77" t="s">
        <v>776</v>
      </c>
      <c r="F443" s="35"/>
      <c r="G443" s="35"/>
      <c r="H443" s="35"/>
      <c r="I443" s="35"/>
      <c r="J443" s="35"/>
      <c r="K443" s="50" t="s">
        <v>1</v>
      </c>
      <c r="L443" s="35"/>
      <c r="M443" s="50" t="s">
        <v>1306</v>
      </c>
      <c r="N443" s="35"/>
      <c r="O443" s="50" t="s">
        <v>1</v>
      </c>
      <c r="P443" s="35"/>
    </row>
    <row r="444" spans="1:16" ht="12.75">
      <c r="A444" s="131" t="s">
        <v>1</v>
      </c>
      <c r="B444" s="35"/>
      <c r="C444" s="131" t="s">
        <v>781</v>
      </c>
      <c r="D444" s="35"/>
      <c r="E444" s="131" t="s">
        <v>782</v>
      </c>
      <c r="F444" s="35"/>
      <c r="G444" s="35"/>
      <c r="H444" s="35"/>
      <c r="I444" s="35"/>
      <c r="J444" s="35"/>
      <c r="K444" s="132" t="s">
        <v>1307</v>
      </c>
      <c r="L444" s="35"/>
      <c r="M444" s="132" t="s">
        <v>1308</v>
      </c>
      <c r="N444" s="35"/>
      <c r="O444" s="132" t="s">
        <v>1309</v>
      </c>
      <c r="P444" s="35"/>
    </row>
    <row r="445" spans="1:16" ht="12.75">
      <c r="A445" s="77" t="s">
        <v>1</v>
      </c>
      <c r="B445" s="35"/>
      <c r="C445" s="77" t="s">
        <v>1179</v>
      </c>
      <c r="D445" s="35"/>
      <c r="E445" s="77" t="s">
        <v>1180</v>
      </c>
      <c r="F445" s="35"/>
      <c r="G445" s="35"/>
      <c r="H445" s="35"/>
      <c r="I445" s="35"/>
      <c r="J445" s="35"/>
      <c r="K445" s="50" t="s">
        <v>1</v>
      </c>
      <c r="L445" s="35"/>
      <c r="M445" s="50" t="s">
        <v>1310</v>
      </c>
      <c r="N445" s="35"/>
      <c r="O445" s="50" t="s">
        <v>1</v>
      </c>
      <c r="P445" s="35"/>
    </row>
    <row r="446" spans="1:16" ht="12.75">
      <c r="A446" s="77" t="s">
        <v>1</v>
      </c>
      <c r="B446" s="35"/>
      <c r="C446" s="77" t="s">
        <v>796</v>
      </c>
      <c r="D446" s="35"/>
      <c r="E446" s="77" t="s">
        <v>797</v>
      </c>
      <c r="F446" s="35"/>
      <c r="G446" s="35"/>
      <c r="H446" s="35"/>
      <c r="I446" s="35"/>
      <c r="J446" s="35"/>
      <c r="K446" s="50" t="s">
        <v>1</v>
      </c>
      <c r="L446" s="35"/>
      <c r="M446" s="50" t="s">
        <v>1311</v>
      </c>
      <c r="N446" s="35"/>
      <c r="O446" s="50" t="s">
        <v>1</v>
      </c>
      <c r="P446" s="35"/>
    </row>
    <row r="447" spans="1:16" ht="12.75">
      <c r="A447" s="131" t="s">
        <v>1</v>
      </c>
      <c r="B447" s="35"/>
      <c r="C447" s="131" t="s">
        <v>737</v>
      </c>
      <c r="D447" s="35"/>
      <c r="E447" s="131" t="s">
        <v>738</v>
      </c>
      <c r="F447" s="35"/>
      <c r="G447" s="35"/>
      <c r="H447" s="35"/>
      <c r="I447" s="35"/>
      <c r="J447" s="35"/>
      <c r="K447" s="132" t="s">
        <v>1312</v>
      </c>
      <c r="L447" s="35"/>
      <c r="M447" s="132" t="s">
        <v>1313</v>
      </c>
      <c r="N447" s="35"/>
      <c r="O447" s="132" t="s">
        <v>1314</v>
      </c>
      <c r="P447" s="35"/>
    </row>
    <row r="448" spans="1:16" ht="12.75">
      <c r="A448" s="77" t="s">
        <v>1</v>
      </c>
      <c r="B448" s="35"/>
      <c r="C448" s="77" t="s">
        <v>808</v>
      </c>
      <c r="D448" s="35"/>
      <c r="E448" s="77" t="s">
        <v>809</v>
      </c>
      <c r="F448" s="35"/>
      <c r="G448" s="35"/>
      <c r="H448" s="35"/>
      <c r="I448" s="35"/>
      <c r="J448" s="35"/>
      <c r="K448" s="50" t="s">
        <v>1</v>
      </c>
      <c r="L448" s="35"/>
      <c r="M448" s="50" t="s">
        <v>1315</v>
      </c>
      <c r="N448" s="35"/>
      <c r="O448" s="50" t="s">
        <v>1</v>
      </c>
      <c r="P448" s="35"/>
    </row>
    <row r="449" spans="1:16" ht="12.75">
      <c r="A449" s="77" t="s">
        <v>1</v>
      </c>
      <c r="B449" s="35"/>
      <c r="C449" s="77" t="s">
        <v>814</v>
      </c>
      <c r="D449" s="35"/>
      <c r="E449" s="77" t="s">
        <v>738</v>
      </c>
      <c r="F449" s="35"/>
      <c r="G449" s="35"/>
      <c r="H449" s="35"/>
      <c r="I449" s="35"/>
      <c r="J449" s="35"/>
      <c r="K449" s="50" t="s">
        <v>1</v>
      </c>
      <c r="L449" s="35"/>
      <c r="M449" s="50" t="s">
        <v>1316</v>
      </c>
      <c r="N449" s="35"/>
      <c r="O449" s="50" t="s">
        <v>1</v>
      </c>
      <c r="P449" s="35"/>
    </row>
    <row r="450" spans="1:16" ht="12.75">
      <c r="A450" s="131" t="s">
        <v>1</v>
      </c>
      <c r="B450" s="35"/>
      <c r="C450" s="131" t="s">
        <v>816</v>
      </c>
      <c r="D450" s="35"/>
      <c r="E450" s="131" t="s">
        <v>817</v>
      </c>
      <c r="F450" s="35"/>
      <c r="G450" s="35"/>
      <c r="H450" s="35"/>
      <c r="I450" s="35"/>
      <c r="J450" s="35"/>
      <c r="K450" s="132" t="s">
        <v>1317</v>
      </c>
      <c r="L450" s="35"/>
      <c r="M450" s="132" t="s">
        <v>1318</v>
      </c>
      <c r="N450" s="35"/>
      <c r="O450" s="132" t="s">
        <v>1319</v>
      </c>
      <c r="P450" s="35"/>
    </row>
    <row r="451" spans="1:16" ht="12.75">
      <c r="A451" s="77" t="s">
        <v>1</v>
      </c>
      <c r="B451" s="35"/>
      <c r="C451" s="77" t="s">
        <v>1139</v>
      </c>
      <c r="D451" s="35"/>
      <c r="E451" s="77" t="s">
        <v>1140</v>
      </c>
      <c r="F451" s="35"/>
      <c r="G451" s="35"/>
      <c r="H451" s="35"/>
      <c r="I451" s="35"/>
      <c r="J451" s="35"/>
      <c r="K451" s="50" t="s">
        <v>1</v>
      </c>
      <c r="L451" s="35"/>
      <c r="M451" s="50" t="s">
        <v>1320</v>
      </c>
      <c r="N451" s="35"/>
      <c r="O451" s="50" t="s">
        <v>1</v>
      </c>
      <c r="P451" s="35"/>
    </row>
    <row r="452" spans="1:16" ht="12.75">
      <c r="A452" s="77" t="s">
        <v>1</v>
      </c>
      <c r="B452" s="35"/>
      <c r="C452" s="77" t="s">
        <v>1321</v>
      </c>
      <c r="D452" s="35"/>
      <c r="E452" s="77" t="s">
        <v>1322</v>
      </c>
      <c r="F452" s="35"/>
      <c r="G452" s="35"/>
      <c r="H452" s="35"/>
      <c r="I452" s="35"/>
      <c r="J452" s="35"/>
      <c r="K452" s="50" t="s">
        <v>1</v>
      </c>
      <c r="L452" s="35"/>
      <c r="M452" s="50" t="s">
        <v>1323</v>
      </c>
      <c r="N452" s="35"/>
      <c r="O452" s="50" t="s">
        <v>1</v>
      </c>
      <c r="P452" s="35"/>
    </row>
    <row r="453" spans="1:16" ht="12.75">
      <c r="A453" s="77" t="s">
        <v>1</v>
      </c>
      <c r="B453" s="35"/>
      <c r="C453" s="77" t="s">
        <v>1142</v>
      </c>
      <c r="D453" s="35"/>
      <c r="E453" s="77" t="s">
        <v>1143</v>
      </c>
      <c r="F453" s="35"/>
      <c r="G453" s="35"/>
      <c r="H453" s="35"/>
      <c r="I453" s="35"/>
      <c r="J453" s="35"/>
      <c r="K453" s="50" t="s">
        <v>1</v>
      </c>
      <c r="L453" s="35"/>
      <c r="M453" s="50" t="s">
        <v>1324</v>
      </c>
      <c r="N453" s="35"/>
      <c r="O453" s="50" t="s">
        <v>1</v>
      </c>
      <c r="P453" s="35"/>
    </row>
    <row r="454" spans="1:16" ht="12.75">
      <c r="A454" s="131" t="s">
        <v>1</v>
      </c>
      <c r="B454" s="35"/>
      <c r="C454" s="131" t="s">
        <v>1095</v>
      </c>
      <c r="D454" s="35"/>
      <c r="E454" s="131" t="s">
        <v>1096</v>
      </c>
      <c r="F454" s="35"/>
      <c r="G454" s="35"/>
      <c r="H454" s="35"/>
      <c r="I454" s="35"/>
      <c r="J454" s="35"/>
      <c r="K454" s="132" t="s">
        <v>1325</v>
      </c>
      <c r="L454" s="35"/>
      <c r="M454" s="132" t="s">
        <v>1326</v>
      </c>
      <c r="N454" s="35"/>
      <c r="O454" s="132" t="s">
        <v>1327</v>
      </c>
      <c r="P454" s="35"/>
    </row>
    <row r="455" spans="1:16" ht="12.75">
      <c r="A455" s="77" t="s">
        <v>1</v>
      </c>
      <c r="B455" s="35"/>
      <c r="C455" s="77" t="s">
        <v>1328</v>
      </c>
      <c r="D455" s="35"/>
      <c r="E455" s="77" t="s">
        <v>1329</v>
      </c>
      <c r="F455" s="35"/>
      <c r="G455" s="35"/>
      <c r="H455" s="35"/>
      <c r="I455" s="35"/>
      <c r="J455" s="35"/>
      <c r="K455" s="50" t="s">
        <v>1</v>
      </c>
      <c r="L455" s="35"/>
      <c r="M455" s="50" t="s">
        <v>1326</v>
      </c>
      <c r="N455" s="35"/>
      <c r="O455" s="50" t="s">
        <v>1</v>
      </c>
      <c r="P455" s="35"/>
    </row>
    <row r="456" spans="1:16" ht="12.75">
      <c r="A456" s="131" t="s">
        <v>1</v>
      </c>
      <c r="B456" s="35"/>
      <c r="C456" s="131" t="s">
        <v>819</v>
      </c>
      <c r="D456" s="35"/>
      <c r="E456" s="131" t="s">
        <v>820</v>
      </c>
      <c r="F456" s="35"/>
      <c r="G456" s="35"/>
      <c r="H456" s="35"/>
      <c r="I456" s="35"/>
      <c r="J456" s="35"/>
      <c r="K456" s="132" t="s">
        <v>798</v>
      </c>
      <c r="L456" s="35"/>
      <c r="M456" s="132" t="s">
        <v>1173</v>
      </c>
      <c r="N456" s="35"/>
      <c r="O456" s="132" t="s">
        <v>1330</v>
      </c>
      <c r="P456" s="35"/>
    </row>
    <row r="457" spans="1:16" ht="12.75">
      <c r="A457" s="77" t="s">
        <v>1</v>
      </c>
      <c r="B457" s="35"/>
      <c r="C457" s="77" t="s">
        <v>824</v>
      </c>
      <c r="D457" s="35"/>
      <c r="E457" s="77" t="s">
        <v>825</v>
      </c>
      <c r="F457" s="35"/>
      <c r="G457" s="35"/>
      <c r="H457" s="35"/>
      <c r="I457" s="35"/>
      <c r="J457" s="35"/>
      <c r="K457" s="50" t="s">
        <v>1</v>
      </c>
      <c r="L457" s="35"/>
      <c r="M457" s="50" t="s">
        <v>1173</v>
      </c>
      <c r="N457" s="35"/>
      <c r="O457" s="50" t="s">
        <v>1</v>
      </c>
      <c r="P457" s="35"/>
    </row>
    <row r="458" spans="1:16" ht="12.75">
      <c r="A458" s="133"/>
      <c r="B458" s="35"/>
      <c r="C458" s="133" t="s">
        <v>899</v>
      </c>
      <c r="D458" s="35"/>
      <c r="E458" s="133" t="s">
        <v>1331</v>
      </c>
      <c r="F458" s="35"/>
      <c r="G458" s="35"/>
      <c r="H458" s="35"/>
      <c r="I458" s="35"/>
      <c r="J458" s="35"/>
      <c r="K458" s="134" t="s">
        <v>1332</v>
      </c>
      <c r="L458" s="35"/>
      <c r="M458" s="134" t="s">
        <v>1333</v>
      </c>
      <c r="N458" s="35"/>
      <c r="O458" s="134" t="s">
        <v>1334</v>
      </c>
      <c r="P458" s="35"/>
    </row>
    <row r="459" spans="1:16" ht="12.75">
      <c r="A459" s="131" t="s">
        <v>1</v>
      </c>
      <c r="B459" s="35"/>
      <c r="C459" s="131" t="s">
        <v>1335</v>
      </c>
      <c r="D459" s="35"/>
      <c r="E459" s="131" t="s">
        <v>1336</v>
      </c>
      <c r="F459" s="35"/>
      <c r="G459" s="35"/>
      <c r="H459" s="35"/>
      <c r="I459" s="35"/>
      <c r="J459" s="35"/>
      <c r="K459" s="132" t="s">
        <v>311</v>
      </c>
      <c r="L459" s="35"/>
      <c r="M459" s="132" t="s">
        <v>312</v>
      </c>
      <c r="N459" s="35"/>
      <c r="O459" s="132" t="s">
        <v>313</v>
      </c>
      <c r="P459" s="35"/>
    </row>
    <row r="460" spans="1:16" ht="12.75">
      <c r="A460" s="77" t="s">
        <v>1</v>
      </c>
      <c r="B460" s="35"/>
      <c r="C460" s="77" t="s">
        <v>1337</v>
      </c>
      <c r="D460" s="35"/>
      <c r="E460" s="150" t="s">
        <v>1839</v>
      </c>
      <c r="F460" s="35"/>
      <c r="G460" s="35"/>
      <c r="H460" s="35"/>
      <c r="I460" s="35"/>
      <c r="J460" s="35"/>
      <c r="K460" s="50" t="s">
        <v>1</v>
      </c>
      <c r="L460" s="35"/>
      <c r="M460" s="50" t="s">
        <v>312</v>
      </c>
      <c r="N460" s="35"/>
      <c r="O460" s="50" t="s">
        <v>1</v>
      </c>
      <c r="P460" s="35"/>
    </row>
    <row r="461" spans="1:16" ht="12.75">
      <c r="A461" s="131" t="s">
        <v>1</v>
      </c>
      <c r="B461" s="35"/>
      <c r="C461" s="131" t="s">
        <v>816</v>
      </c>
      <c r="D461" s="35"/>
      <c r="E461" s="131" t="s">
        <v>817</v>
      </c>
      <c r="F461" s="35"/>
      <c r="G461" s="35"/>
      <c r="H461" s="35"/>
      <c r="I461" s="35"/>
      <c r="J461" s="35"/>
      <c r="K461" s="132" t="s">
        <v>424</v>
      </c>
      <c r="L461" s="35"/>
      <c r="M461" s="132" t="s">
        <v>1338</v>
      </c>
      <c r="N461" s="35"/>
      <c r="O461" s="132" t="s">
        <v>1339</v>
      </c>
      <c r="P461" s="35"/>
    </row>
    <row r="462" spans="1:16" ht="12.75">
      <c r="A462" s="77" t="s">
        <v>1</v>
      </c>
      <c r="B462" s="35"/>
      <c r="C462" s="77" t="s">
        <v>1321</v>
      </c>
      <c r="D462" s="35"/>
      <c r="E462" s="77" t="s">
        <v>1322</v>
      </c>
      <c r="F462" s="35"/>
      <c r="G462" s="35"/>
      <c r="H462" s="35"/>
      <c r="I462" s="35"/>
      <c r="J462" s="35"/>
      <c r="K462" s="50" t="s">
        <v>1</v>
      </c>
      <c r="L462" s="35"/>
      <c r="M462" s="50" t="s">
        <v>1338</v>
      </c>
      <c r="N462" s="35"/>
      <c r="O462" s="50" t="s">
        <v>1</v>
      </c>
      <c r="P462" s="35"/>
    </row>
    <row r="463" spans="1:16" ht="30.75" customHeight="1">
      <c r="A463" s="131" t="s">
        <v>1</v>
      </c>
      <c r="B463" s="35"/>
      <c r="C463" s="145" t="s">
        <v>1340</v>
      </c>
      <c r="D463" s="146"/>
      <c r="E463" s="157" t="s">
        <v>1840</v>
      </c>
      <c r="F463" s="155"/>
      <c r="G463" s="155"/>
      <c r="H463" s="155"/>
      <c r="I463" s="155"/>
      <c r="J463" s="155"/>
      <c r="K463" s="149" t="s">
        <v>621</v>
      </c>
      <c r="L463" s="146"/>
      <c r="M463" s="149" t="s">
        <v>43</v>
      </c>
      <c r="N463" s="146"/>
      <c r="O463" s="149" t="s">
        <v>622</v>
      </c>
      <c r="P463" s="146"/>
    </row>
    <row r="464" spans="1:16" ht="12.75">
      <c r="A464" s="77" t="s">
        <v>1</v>
      </c>
      <c r="B464" s="35"/>
      <c r="C464" s="77" t="s">
        <v>1341</v>
      </c>
      <c r="D464" s="35"/>
      <c r="E464" s="77" t="s">
        <v>1342</v>
      </c>
      <c r="F464" s="35"/>
      <c r="G464" s="35"/>
      <c r="H464" s="35"/>
      <c r="I464" s="35"/>
      <c r="J464" s="35"/>
      <c r="K464" s="50" t="s">
        <v>1</v>
      </c>
      <c r="L464" s="35"/>
      <c r="M464" s="50" t="s">
        <v>43</v>
      </c>
      <c r="N464" s="35"/>
      <c r="O464" s="50" t="s">
        <v>1</v>
      </c>
      <c r="P464" s="35"/>
    </row>
    <row r="465" spans="1:16" ht="12.75">
      <c r="A465" s="133"/>
      <c r="B465" s="35"/>
      <c r="C465" s="133" t="s">
        <v>911</v>
      </c>
      <c r="D465" s="35"/>
      <c r="E465" s="133" t="s">
        <v>1343</v>
      </c>
      <c r="F465" s="35"/>
      <c r="G465" s="35"/>
      <c r="H465" s="35"/>
      <c r="I465" s="35"/>
      <c r="J465" s="35"/>
      <c r="K465" s="134" t="s">
        <v>1344</v>
      </c>
      <c r="L465" s="35"/>
      <c r="M465" s="134" t="s">
        <v>1344</v>
      </c>
      <c r="N465" s="35"/>
      <c r="O465" s="134" t="s">
        <v>45</v>
      </c>
      <c r="P465" s="35"/>
    </row>
    <row r="466" spans="1:16" ht="12.75">
      <c r="A466" s="131" t="s">
        <v>1</v>
      </c>
      <c r="B466" s="35"/>
      <c r="C466" s="131" t="s">
        <v>1095</v>
      </c>
      <c r="D466" s="35"/>
      <c r="E466" s="131" t="s">
        <v>1096</v>
      </c>
      <c r="F466" s="35"/>
      <c r="G466" s="35"/>
      <c r="H466" s="35"/>
      <c r="I466" s="35"/>
      <c r="J466" s="35"/>
      <c r="K466" s="132" t="s">
        <v>1344</v>
      </c>
      <c r="L466" s="35"/>
      <c r="M466" s="132" t="s">
        <v>1344</v>
      </c>
      <c r="N466" s="35"/>
      <c r="O466" s="132" t="s">
        <v>45</v>
      </c>
      <c r="P466" s="35"/>
    </row>
    <row r="467" spans="1:16" ht="12.75">
      <c r="A467" s="77" t="s">
        <v>1</v>
      </c>
      <c r="B467" s="35"/>
      <c r="C467" s="77" t="s">
        <v>1328</v>
      </c>
      <c r="D467" s="35"/>
      <c r="E467" s="77" t="s">
        <v>1329</v>
      </c>
      <c r="F467" s="35"/>
      <c r="G467" s="35"/>
      <c r="H467" s="35"/>
      <c r="I467" s="35"/>
      <c r="J467" s="35"/>
      <c r="K467" s="50" t="s">
        <v>1</v>
      </c>
      <c r="L467" s="35"/>
      <c r="M467" s="50" t="s">
        <v>1344</v>
      </c>
      <c r="N467" s="35"/>
      <c r="O467" s="50" t="s">
        <v>1</v>
      </c>
      <c r="P467" s="35"/>
    </row>
    <row r="468" spans="1:16" ht="12.75">
      <c r="A468" s="140" t="s">
        <v>1</v>
      </c>
      <c r="B468" s="35"/>
      <c r="C468" s="140" t="s">
        <v>1345</v>
      </c>
      <c r="D468" s="35"/>
      <c r="E468" s="35"/>
      <c r="F468" s="35"/>
      <c r="G468" s="35"/>
      <c r="H468" s="35"/>
      <c r="I468" s="35"/>
      <c r="J468" s="35"/>
      <c r="K468" s="141" t="s">
        <v>677</v>
      </c>
      <c r="L468" s="35"/>
      <c r="M468" s="142">
        <v>22325956.51</v>
      </c>
      <c r="N468" s="35"/>
      <c r="O468" s="156">
        <f aca="true" t="shared" si="2" ref="O468:O482">M468/K468</f>
        <v>0.24901308891679577</v>
      </c>
      <c r="P468" s="41"/>
    </row>
    <row r="469" spans="1:16" ht="12.75">
      <c r="A469" s="140" t="s">
        <v>1</v>
      </c>
      <c r="B469" s="35"/>
      <c r="C469" s="140" t="s">
        <v>1346</v>
      </c>
      <c r="D469" s="35"/>
      <c r="E469" s="35"/>
      <c r="F469" s="35"/>
      <c r="G469" s="35"/>
      <c r="H469" s="35"/>
      <c r="I469" s="35"/>
      <c r="J469" s="35"/>
      <c r="K469" s="141" t="s">
        <v>680</v>
      </c>
      <c r="L469" s="35"/>
      <c r="M469" s="141" t="s">
        <v>681</v>
      </c>
      <c r="N469" s="35"/>
      <c r="O469" s="156">
        <f t="shared" si="2"/>
        <v>0.25145992537584877</v>
      </c>
      <c r="P469" s="41"/>
    </row>
    <row r="470" spans="1:16" ht="12.75">
      <c r="A470" s="126" t="s">
        <v>1</v>
      </c>
      <c r="B470" s="35"/>
      <c r="C470" s="126" t="s">
        <v>439</v>
      </c>
      <c r="D470" s="35"/>
      <c r="E470" s="35"/>
      <c r="F470" s="35"/>
      <c r="G470" s="35"/>
      <c r="H470" s="35"/>
      <c r="I470" s="35"/>
      <c r="J470" s="35"/>
      <c r="K470" s="129" t="s">
        <v>1347</v>
      </c>
      <c r="L470" s="35"/>
      <c r="M470" s="129" t="s">
        <v>1348</v>
      </c>
      <c r="N470" s="35"/>
      <c r="O470" s="128">
        <f t="shared" si="2"/>
        <v>0.5679387532771611</v>
      </c>
      <c r="P470" s="41"/>
    </row>
    <row r="471" spans="1:16" ht="12.75">
      <c r="A471" s="126" t="s">
        <v>1</v>
      </c>
      <c r="B471" s="35"/>
      <c r="C471" s="126" t="s">
        <v>442</v>
      </c>
      <c r="D471" s="35"/>
      <c r="E471" s="35"/>
      <c r="F471" s="35"/>
      <c r="G471" s="35"/>
      <c r="H471" s="35"/>
      <c r="I471" s="35"/>
      <c r="J471" s="35"/>
      <c r="K471" s="127">
        <v>19803669</v>
      </c>
      <c r="L471" s="35"/>
      <c r="M471" s="127">
        <v>11316831.09</v>
      </c>
      <c r="N471" s="35"/>
      <c r="O471" s="128">
        <f t="shared" si="2"/>
        <v>0.5714512341122243</v>
      </c>
      <c r="P471" s="41"/>
    </row>
    <row r="472" spans="1:16" ht="12.75">
      <c r="A472" s="126" t="s">
        <v>1</v>
      </c>
      <c r="B472" s="35"/>
      <c r="C472" s="126" t="s">
        <v>1841</v>
      </c>
      <c r="D472" s="35"/>
      <c r="E472" s="35"/>
      <c r="F472" s="35"/>
      <c r="G472" s="35"/>
      <c r="H472" s="35"/>
      <c r="I472" s="35"/>
      <c r="J472" s="35"/>
      <c r="K472" s="127">
        <v>1086363</v>
      </c>
      <c r="L472" s="35"/>
      <c r="M472" s="127">
        <v>547427.64</v>
      </c>
      <c r="N472" s="35"/>
      <c r="O472" s="128">
        <f t="shared" si="2"/>
        <v>0.5039085830426846</v>
      </c>
      <c r="P472" s="41"/>
    </row>
    <row r="473" spans="1:16" ht="12.75">
      <c r="A473" s="126" t="s">
        <v>1</v>
      </c>
      <c r="B473" s="35"/>
      <c r="C473" s="126" t="s">
        <v>447</v>
      </c>
      <c r="D473" s="35"/>
      <c r="E473" s="35"/>
      <c r="F473" s="35"/>
      <c r="G473" s="35"/>
      <c r="H473" s="35"/>
      <c r="I473" s="35"/>
      <c r="J473" s="35"/>
      <c r="K473" s="129" t="s">
        <v>1349</v>
      </c>
      <c r="L473" s="35"/>
      <c r="M473" s="129" t="s">
        <v>1350</v>
      </c>
      <c r="N473" s="35"/>
      <c r="O473" s="128">
        <f t="shared" si="2"/>
        <v>0.4323853942049879</v>
      </c>
      <c r="P473" s="41"/>
    </row>
    <row r="474" spans="1:16" ht="12.75">
      <c r="A474" s="126" t="s">
        <v>1</v>
      </c>
      <c r="B474" s="35"/>
      <c r="C474" s="126" t="s">
        <v>450</v>
      </c>
      <c r="D474" s="35"/>
      <c r="E474" s="35"/>
      <c r="F474" s="35"/>
      <c r="G474" s="35"/>
      <c r="H474" s="35"/>
      <c r="I474" s="35"/>
      <c r="J474" s="35"/>
      <c r="K474" s="127">
        <v>7949455</v>
      </c>
      <c r="L474" s="35"/>
      <c r="M474" s="127">
        <v>1536518.14</v>
      </c>
      <c r="N474" s="35"/>
      <c r="O474" s="128">
        <f t="shared" si="2"/>
        <v>0.19328597243458828</v>
      </c>
      <c r="P474" s="41"/>
    </row>
    <row r="475" spans="1:16" ht="12.75">
      <c r="A475" s="126" t="s">
        <v>1</v>
      </c>
      <c r="B475" s="35"/>
      <c r="C475" s="126" t="s">
        <v>1828</v>
      </c>
      <c r="D475" s="35"/>
      <c r="E475" s="35"/>
      <c r="F475" s="35"/>
      <c r="G475" s="35"/>
      <c r="H475" s="35"/>
      <c r="I475" s="35"/>
      <c r="J475" s="35"/>
      <c r="K475" s="127">
        <v>1757255</v>
      </c>
      <c r="L475" s="35"/>
      <c r="M475" s="127">
        <v>1096084.62</v>
      </c>
      <c r="N475" s="35"/>
      <c r="O475" s="128">
        <f t="shared" si="2"/>
        <v>0.6237481868027123</v>
      </c>
      <c r="P475" s="41"/>
    </row>
    <row r="476" spans="1:16" ht="12.75">
      <c r="A476" s="126" t="s">
        <v>1</v>
      </c>
      <c r="B476" s="35"/>
      <c r="C476" s="126" t="s">
        <v>478</v>
      </c>
      <c r="D476" s="35"/>
      <c r="E476" s="35"/>
      <c r="F476" s="35"/>
      <c r="G476" s="35"/>
      <c r="H476" s="35"/>
      <c r="I476" s="35"/>
      <c r="J476" s="35"/>
      <c r="K476" s="127">
        <v>5883732</v>
      </c>
      <c r="L476" s="35"/>
      <c r="M476" s="127">
        <v>4108476.65</v>
      </c>
      <c r="N476" s="35"/>
      <c r="O476" s="128">
        <f t="shared" si="2"/>
        <v>0.6982773263636073</v>
      </c>
      <c r="P476" s="41"/>
    </row>
    <row r="477" spans="1:16" ht="12.75">
      <c r="A477" s="126" t="s">
        <v>1</v>
      </c>
      <c r="B477" s="35"/>
      <c r="C477" s="126" t="s">
        <v>451</v>
      </c>
      <c r="D477" s="35"/>
      <c r="E477" s="35"/>
      <c r="F477" s="35"/>
      <c r="G477" s="35"/>
      <c r="H477" s="35"/>
      <c r="I477" s="35"/>
      <c r="J477" s="35"/>
      <c r="K477" s="129" t="s">
        <v>1351</v>
      </c>
      <c r="L477" s="35"/>
      <c r="M477" s="129" t="s">
        <v>1352</v>
      </c>
      <c r="N477" s="35"/>
      <c r="O477" s="128">
        <f t="shared" si="2"/>
        <v>0.13007973106328521</v>
      </c>
      <c r="P477" s="41"/>
    </row>
    <row r="478" spans="1:16" ht="12.75">
      <c r="A478" s="126" t="s">
        <v>1</v>
      </c>
      <c r="B478" s="35"/>
      <c r="C478" s="126" t="s">
        <v>454</v>
      </c>
      <c r="D478" s="35"/>
      <c r="E478" s="35"/>
      <c r="F478" s="35"/>
      <c r="G478" s="35"/>
      <c r="H478" s="35"/>
      <c r="I478" s="35"/>
      <c r="J478" s="35"/>
      <c r="K478" s="127">
        <v>9450000</v>
      </c>
      <c r="L478" s="35"/>
      <c r="M478" s="127">
        <v>71250</v>
      </c>
      <c r="N478" s="37"/>
      <c r="O478" s="128">
        <f t="shared" si="2"/>
        <v>0.00753968253968254</v>
      </c>
      <c r="P478" s="41"/>
    </row>
    <row r="479" spans="1:16" ht="12.75">
      <c r="A479" s="126" t="s">
        <v>1</v>
      </c>
      <c r="B479" s="35"/>
      <c r="C479" s="126" t="s">
        <v>1829</v>
      </c>
      <c r="D479" s="35"/>
      <c r="E479" s="35"/>
      <c r="F479" s="35"/>
      <c r="G479" s="35"/>
      <c r="H479" s="35"/>
      <c r="I479" s="35"/>
      <c r="J479" s="35"/>
      <c r="K479" s="127">
        <v>636860</v>
      </c>
      <c r="L479" s="35"/>
      <c r="M479" s="127">
        <v>357064.12</v>
      </c>
      <c r="N479" s="35"/>
      <c r="O479" s="128">
        <f t="shared" si="2"/>
        <v>0.5606634425148385</v>
      </c>
      <c r="P479" s="41"/>
    </row>
    <row r="480" spans="1:16" ht="12.75">
      <c r="A480" s="126" t="s">
        <v>1</v>
      </c>
      <c r="B480" s="35"/>
      <c r="C480" s="126" t="s">
        <v>482</v>
      </c>
      <c r="D480" s="35"/>
      <c r="E480" s="35"/>
      <c r="F480" s="35"/>
      <c r="G480" s="35"/>
      <c r="H480" s="35"/>
      <c r="I480" s="35"/>
      <c r="J480" s="35"/>
      <c r="K480" s="127">
        <v>415079</v>
      </c>
      <c r="L480" s="35"/>
      <c r="M480" s="127">
        <v>128578.97</v>
      </c>
      <c r="N480" s="35"/>
      <c r="O480" s="128">
        <f t="shared" si="2"/>
        <v>0.3097698751322038</v>
      </c>
      <c r="P480" s="41"/>
    </row>
    <row r="481" spans="1:16" ht="12.75">
      <c r="A481" s="126" t="s">
        <v>1</v>
      </c>
      <c r="B481" s="35"/>
      <c r="C481" s="126" t="s">
        <v>485</v>
      </c>
      <c r="D481" s="35"/>
      <c r="E481" s="35"/>
      <c r="F481" s="35"/>
      <c r="G481" s="35"/>
      <c r="H481" s="35"/>
      <c r="I481" s="35"/>
      <c r="J481" s="35"/>
      <c r="K481" s="127">
        <v>14989077</v>
      </c>
      <c r="L481" s="35"/>
      <c r="M481" s="127">
        <v>2714874.86</v>
      </c>
      <c r="N481" s="35"/>
      <c r="O481" s="128">
        <f t="shared" si="2"/>
        <v>0.1811235515035382</v>
      </c>
      <c r="P481" s="41"/>
    </row>
    <row r="482" spans="1:16" ht="12.75">
      <c r="A482" s="126" t="s">
        <v>1</v>
      </c>
      <c r="B482" s="35"/>
      <c r="C482" s="126" t="s">
        <v>488</v>
      </c>
      <c r="D482" s="35"/>
      <c r="E482" s="35"/>
      <c r="F482" s="35"/>
      <c r="G482" s="35"/>
      <c r="H482" s="35"/>
      <c r="I482" s="35"/>
      <c r="J482" s="35"/>
      <c r="K482" s="127">
        <v>51350</v>
      </c>
      <c r="L482" s="35"/>
      <c r="M482" s="127">
        <v>50776.15</v>
      </c>
      <c r="N482" s="35"/>
      <c r="O482" s="128">
        <f t="shared" si="2"/>
        <v>0.9888247322297955</v>
      </c>
      <c r="P482" s="41"/>
    </row>
    <row r="483" spans="1:16" ht="12.75">
      <c r="A483" s="126" t="s">
        <v>1</v>
      </c>
      <c r="B483" s="35"/>
      <c r="C483" s="126" t="s">
        <v>456</v>
      </c>
      <c r="D483" s="35"/>
      <c r="E483" s="35"/>
      <c r="F483" s="35"/>
      <c r="G483" s="35"/>
      <c r="H483" s="35"/>
      <c r="I483" s="35"/>
      <c r="J483" s="35"/>
      <c r="K483" s="129" t="s">
        <v>828</v>
      </c>
      <c r="L483" s="35"/>
      <c r="M483" s="129" t="s">
        <v>39</v>
      </c>
      <c r="N483" s="35"/>
      <c r="O483" s="128" t="s">
        <v>41</v>
      </c>
      <c r="P483" s="41"/>
    </row>
    <row r="484" spans="1:16" ht="12.75">
      <c r="A484" s="126" t="s">
        <v>1</v>
      </c>
      <c r="B484" s="35"/>
      <c r="C484" s="126" t="s">
        <v>1831</v>
      </c>
      <c r="D484" s="35"/>
      <c r="E484" s="35"/>
      <c r="F484" s="35"/>
      <c r="G484" s="35"/>
      <c r="H484" s="35"/>
      <c r="I484" s="35"/>
      <c r="J484" s="35"/>
      <c r="K484" s="129" t="s">
        <v>828</v>
      </c>
      <c r="L484" s="35"/>
      <c r="M484" s="129" t="s">
        <v>39</v>
      </c>
      <c r="N484" s="35"/>
      <c r="O484" s="128" t="s">
        <v>41</v>
      </c>
      <c r="P484" s="41"/>
    </row>
    <row r="485" spans="1:16" ht="12.75">
      <c r="A485" s="126" t="s">
        <v>1</v>
      </c>
      <c r="B485" s="35"/>
      <c r="C485" s="126" t="s">
        <v>459</v>
      </c>
      <c r="D485" s="35"/>
      <c r="E485" s="35"/>
      <c r="F485" s="35"/>
      <c r="G485" s="35"/>
      <c r="H485" s="35"/>
      <c r="I485" s="35"/>
      <c r="J485" s="35"/>
      <c r="K485" s="129" t="s">
        <v>1353</v>
      </c>
      <c r="L485" s="35"/>
      <c r="M485" s="129" t="s">
        <v>1354</v>
      </c>
      <c r="N485" s="35"/>
      <c r="O485" s="128">
        <f>M485/K485</f>
        <v>0.19358771374287526</v>
      </c>
      <c r="P485" s="41"/>
    </row>
    <row r="486" spans="1:16" ht="12.75">
      <c r="A486" s="126" t="s">
        <v>1</v>
      </c>
      <c r="B486" s="35"/>
      <c r="C486" s="126" t="s">
        <v>1832</v>
      </c>
      <c r="D486" s="35"/>
      <c r="E486" s="35"/>
      <c r="F486" s="35"/>
      <c r="G486" s="35"/>
      <c r="H486" s="35"/>
      <c r="I486" s="35"/>
      <c r="J486" s="35"/>
      <c r="K486" s="127">
        <v>5093</v>
      </c>
      <c r="L486" s="35"/>
      <c r="M486" s="130">
        <v>0</v>
      </c>
      <c r="N486" s="39"/>
      <c r="O486" s="128">
        <v>0</v>
      </c>
      <c r="P486" s="41"/>
    </row>
    <row r="487" spans="1:16" ht="12.75">
      <c r="A487" s="126" t="s">
        <v>1</v>
      </c>
      <c r="B487" s="35"/>
      <c r="C487" s="126" t="s">
        <v>462</v>
      </c>
      <c r="D487" s="35"/>
      <c r="E487" s="35"/>
      <c r="F487" s="35"/>
      <c r="G487" s="35"/>
      <c r="H487" s="35"/>
      <c r="I487" s="35"/>
      <c r="J487" s="35"/>
      <c r="K487" s="127">
        <v>1223</v>
      </c>
      <c r="L487" s="35"/>
      <c r="M487" s="129" t="s">
        <v>1354</v>
      </c>
      <c r="N487" s="35"/>
      <c r="O487" s="128">
        <f>M487/K487</f>
        <v>0.9997547015535568</v>
      </c>
      <c r="P487" s="41"/>
    </row>
    <row r="488" spans="1:16" ht="12.75">
      <c r="A488" s="126" t="s">
        <v>1</v>
      </c>
      <c r="B488" s="35"/>
      <c r="C488" s="126" t="s">
        <v>503</v>
      </c>
      <c r="D488" s="35"/>
      <c r="E488" s="35"/>
      <c r="F488" s="35"/>
      <c r="G488" s="35"/>
      <c r="H488" s="35"/>
      <c r="I488" s="35"/>
      <c r="J488" s="35"/>
      <c r="K488" s="129" t="s">
        <v>40</v>
      </c>
      <c r="L488" s="35"/>
      <c r="M488" s="129" t="s">
        <v>39</v>
      </c>
      <c r="N488" s="35"/>
      <c r="O488" s="128" t="s">
        <v>41</v>
      </c>
      <c r="P488" s="41"/>
    </row>
    <row r="489" spans="1:16" ht="12.75">
      <c r="A489" s="126" t="s">
        <v>1</v>
      </c>
      <c r="B489" s="35"/>
      <c r="C489" s="126" t="s">
        <v>504</v>
      </c>
      <c r="D489" s="35"/>
      <c r="E489" s="35"/>
      <c r="F489" s="35"/>
      <c r="G489" s="35"/>
      <c r="H489" s="35"/>
      <c r="I489" s="35"/>
      <c r="J489" s="35"/>
      <c r="K489" s="129" t="s">
        <v>40</v>
      </c>
      <c r="L489" s="35"/>
      <c r="M489" s="129" t="s">
        <v>39</v>
      </c>
      <c r="N489" s="35"/>
      <c r="O489" s="128" t="s">
        <v>41</v>
      </c>
      <c r="P489" s="41"/>
    </row>
    <row r="490" spans="1:16" ht="12.75">
      <c r="A490" s="136" t="s">
        <v>1</v>
      </c>
      <c r="B490" s="35"/>
      <c r="C490" s="136" t="s">
        <v>701</v>
      </c>
      <c r="D490" s="35"/>
      <c r="E490" s="136" t="s">
        <v>702</v>
      </c>
      <c r="F490" s="35"/>
      <c r="G490" s="35"/>
      <c r="H490" s="35"/>
      <c r="I490" s="35"/>
      <c r="J490" s="35"/>
      <c r="K490" s="137" t="s">
        <v>1355</v>
      </c>
      <c r="L490" s="35"/>
      <c r="M490" s="137" t="s">
        <v>1356</v>
      </c>
      <c r="N490" s="35"/>
      <c r="O490" s="137" t="s">
        <v>1357</v>
      </c>
      <c r="P490" s="35"/>
    </row>
    <row r="491" spans="1:16" ht="12.75">
      <c r="A491" s="133"/>
      <c r="B491" s="35"/>
      <c r="C491" s="133" t="s">
        <v>705</v>
      </c>
      <c r="D491" s="35"/>
      <c r="E491" s="133" t="s">
        <v>706</v>
      </c>
      <c r="F491" s="35"/>
      <c r="G491" s="35"/>
      <c r="H491" s="35"/>
      <c r="I491" s="35"/>
      <c r="J491" s="35"/>
      <c r="K491" s="134" t="s">
        <v>1358</v>
      </c>
      <c r="L491" s="35"/>
      <c r="M491" s="134" t="s">
        <v>1359</v>
      </c>
      <c r="N491" s="35"/>
      <c r="O491" s="134" t="s">
        <v>1360</v>
      </c>
      <c r="P491" s="35"/>
    </row>
    <row r="492" spans="1:16" ht="12.75">
      <c r="A492" s="131" t="s">
        <v>1</v>
      </c>
      <c r="B492" s="35"/>
      <c r="C492" s="131" t="s">
        <v>710</v>
      </c>
      <c r="D492" s="35"/>
      <c r="E492" s="131" t="s">
        <v>711</v>
      </c>
      <c r="F492" s="35"/>
      <c r="G492" s="35"/>
      <c r="H492" s="35"/>
      <c r="I492" s="35"/>
      <c r="J492" s="35"/>
      <c r="K492" s="132" t="s">
        <v>1361</v>
      </c>
      <c r="L492" s="35"/>
      <c r="M492" s="132" t="s">
        <v>1362</v>
      </c>
      <c r="N492" s="35"/>
      <c r="O492" s="132" t="s">
        <v>1363</v>
      </c>
      <c r="P492" s="35"/>
    </row>
    <row r="493" spans="1:16" ht="12.75">
      <c r="A493" s="77" t="s">
        <v>1</v>
      </c>
      <c r="B493" s="35"/>
      <c r="C493" s="77" t="s">
        <v>715</v>
      </c>
      <c r="D493" s="35"/>
      <c r="E493" s="77" t="s">
        <v>716</v>
      </c>
      <c r="F493" s="35"/>
      <c r="G493" s="35"/>
      <c r="H493" s="35"/>
      <c r="I493" s="35"/>
      <c r="J493" s="35"/>
      <c r="K493" s="50" t="s">
        <v>1</v>
      </c>
      <c r="L493" s="35"/>
      <c r="M493" s="50" t="s">
        <v>1362</v>
      </c>
      <c r="N493" s="35"/>
      <c r="O493" s="50" t="s">
        <v>1</v>
      </c>
      <c r="P493" s="35"/>
    </row>
    <row r="494" spans="1:16" ht="12.75">
      <c r="A494" s="131" t="s">
        <v>1</v>
      </c>
      <c r="B494" s="35"/>
      <c r="C494" s="131" t="s">
        <v>717</v>
      </c>
      <c r="D494" s="35"/>
      <c r="E494" s="131" t="s">
        <v>718</v>
      </c>
      <c r="F494" s="35"/>
      <c r="G494" s="35"/>
      <c r="H494" s="35"/>
      <c r="I494" s="35"/>
      <c r="J494" s="35"/>
      <c r="K494" s="132" t="s">
        <v>1364</v>
      </c>
      <c r="L494" s="35"/>
      <c r="M494" s="132" t="s">
        <v>1365</v>
      </c>
      <c r="N494" s="35"/>
      <c r="O494" s="132" t="s">
        <v>1366</v>
      </c>
      <c r="P494" s="35"/>
    </row>
    <row r="495" spans="1:16" ht="12.75">
      <c r="A495" s="77" t="s">
        <v>1</v>
      </c>
      <c r="B495" s="35"/>
      <c r="C495" s="77" t="s">
        <v>722</v>
      </c>
      <c r="D495" s="35"/>
      <c r="E495" s="77" t="s">
        <v>718</v>
      </c>
      <c r="F495" s="35"/>
      <c r="G495" s="35"/>
      <c r="H495" s="35"/>
      <c r="I495" s="35"/>
      <c r="J495" s="35"/>
      <c r="K495" s="50" t="s">
        <v>1</v>
      </c>
      <c r="L495" s="35"/>
      <c r="M495" s="50" t="s">
        <v>1365</v>
      </c>
      <c r="N495" s="35"/>
      <c r="O495" s="50" t="s">
        <v>1</v>
      </c>
      <c r="P495" s="35"/>
    </row>
    <row r="496" spans="1:16" ht="12.75">
      <c r="A496" s="131" t="s">
        <v>1</v>
      </c>
      <c r="B496" s="35"/>
      <c r="C496" s="131" t="s">
        <v>723</v>
      </c>
      <c r="D496" s="35"/>
      <c r="E496" s="131" t="s">
        <v>724</v>
      </c>
      <c r="F496" s="35"/>
      <c r="G496" s="35"/>
      <c r="H496" s="35"/>
      <c r="I496" s="35"/>
      <c r="J496" s="35"/>
      <c r="K496" s="132" t="s">
        <v>1367</v>
      </c>
      <c r="L496" s="35"/>
      <c r="M496" s="132" t="s">
        <v>1368</v>
      </c>
      <c r="N496" s="35"/>
      <c r="O496" s="132" t="s">
        <v>1369</v>
      </c>
      <c r="P496" s="35"/>
    </row>
    <row r="497" spans="1:16" ht="12.75">
      <c r="A497" s="77" t="s">
        <v>1</v>
      </c>
      <c r="B497" s="35"/>
      <c r="C497" s="77" t="s">
        <v>728</v>
      </c>
      <c r="D497" s="35"/>
      <c r="E497" s="77" t="s">
        <v>729</v>
      </c>
      <c r="F497" s="35"/>
      <c r="G497" s="35"/>
      <c r="H497" s="35"/>
      <c r="I497" s="35"/>
      <c r="J497" s="35"/>
      <c r="K497" s="50" t="s">
        <v>1</v>
      </c>
      <c r="L497" s="35"/>
      <c r="M497" s="50" t="s">
        <v>1370</v>
      </c>
      <c r="N497" s="35"/>
      <c r="O497" s="50" t="s">
        <v>1</v>
      </c>
      <c r="P497" s="35"/>
    </row>
    <row r="498" spans="1:16" ht="12.75">
      <c r="A498" s="77" t="s">
        <v>1</v>
      </c>
      <c r="B498" s="35"/>
      <c r="C498" s="77" t="s">
        <v>731</v>
      </c>
      <c r="D498" s="35"/>
      <c r="E498" s="77" t="s">
        <v>732</v>
      </c>
      <c r="F498" s="35"/>
      <c r="G498" s="35"/>
      <c r="H498" s="35"/>
      <c r="I498" s="35"/>
      <c r="J498" s="35"/>
      <c r="K498" s="50" t="s">
        <v>1</v>
      </c>
      <c r="L498" s="35"/>
      <c r="M498" s="50" t="s">
        <v>1371</v>
      </c>
      <c r="N498" s="35"/>
      <c r="O498" s="50" t="s">
        <v>1</v>
      </c>
      <c r="P498" s="35"/>
    </row>
    <row r="499" spans="1:16" ht="12.75">
      <c r="A499" s="133"/>
      <c r="B499" s="35"/>
      <c r="C499" s="133" t="s">
        <v>744</v>
      </c>
      <c r="D499" s="35"/>
      <c r="E499" s="133" t="s">
        <v>745</v>
      </c>
      <c r="F499" s="35"/>
      <c r="G499" s="35"/>
      <c r="H499" s="35"/>
      <c r="I499" s="35"/>
      <c r="J499" s="35"/>
      <c r="K499" s="134" t="s">
        <v>1372</v>
      </c>
      <c r="L499" s="35"/>
      <c r="M499" s="134" t="s">
        <v>1373</v>
      </c>
      <c r="N499" s="35"/>
      <c r="O499" s="134" t="s">
        <v>1374</v>
      </c>
      <c r="P499" s="35"/>
    </row>
    <row r="500" spans="1:16" ht="12.75">
      <c r="A500" s="131" t="s">
        <v>1</v>
      </c>
      <c r="B500" s="35"/>
      <c r="C500" s="131" t="s">
        <v>747</v>
      </c>
      <c r="D500" s="35"/>
      <c r="E500" s="131" t="s">
        <v>748</v>
      </c>
      <c r="F500" s="35"/>
      <c r="G500" s="35"/>
      <c r="H500" s="35"/>
      <c r="I500" s="35"/>
      <c r="J500" s="35"/>
      <c r="K500" s="132" t="s">
        <v>1375</v>
      </c>
      <c r="L500" s="35"/>
      <c r="M500" s="132" t="s">
        <v>1376</v>
      </c>
      <c r="N500" s="35"/>
      <c r="O500" s="132" t="s">
        <v>1377</v>
      </c>
      <c r="P500" s="35"/>
    </row>
    <row r="501" spans="1:16" ht="12.75">
      <c r="A501" s="77" t="s">
        <v>1</v>
      </c>
      <c r="B501" s="35"/>
      <c r="C501" s="77" t="s">
        <v>752</v>
      </c>
      <c r="D501" s="35"/>
      <c r="E501" s="77" t="s">
        <v>753</v>
      </c>
      <c r="F501" s="35"/>
      <c r="G501" s="35"/>
      <c r="H501" s="35"/>
      <c r="I501" s="35"/>
      <c r="J501" s="35"/>
      <c r="K501" s="50" t="s">
        <v>1</v>
      </c>
      <c r="L501" s="35"/>
      <c r="M501" s="50" t="s">
        <v>1378</v>
      </c>
      <c r="N501" s="35"/>
      <c r="O501" s="50" t="s">
        <v>1</v>
      </c>
      <c r="P501" s="35"/>
    </row>
    <row r="502" spans="1:16" ht="12.75">
      <c r="A502" s="77" t="s">
        <v>1</v>
      </c>
      <c r="B502" s="35"/>
      <c r="C502" s="77" t="s">
        <v>755</v>
      </c>
      <c r="D502" s="35"/>
      <c r="E502" s="77" t="s">
        <v>756</v>
      </c>
      <c r="F502" s="35"/>
      <c r="G502" s="35"/>
      <c r="H502" s="35"/>
      <c r="I502" s="35"/>
      <c r="J502" s="35"/>
      <c r="K502" s="50" t="s">
        <v>1</v>
      </c>
      <c r="L502" s="35"/>
      <c r="M502" s="50" t="s">
        <v>1379</v>
      </c>
      <c r="N502" s="35"/>
      <c r="O502" s="50" t="s">
        <v>1</v>
      </c>
      <c r="P502" s="35"/>
    </row>
    <row r="503" spans="1:16" ht="12.75">
      <c r="A503" s="77" t="s">
        <v>1</v>
      </c>
      <c r="B503" s="35"/>
      <c r="C503" s="77" t="s">
        <v>758</v>
      </c>
      <c r="D503" s="35"/>
      <c r="E503" s="77" t="s">
        <v>759</v>
      </c>
      <c r="F503" s="35"/>
      <c r="G503" s="35"/>
      <c r="H503" s="35"/>
      <c r="I503" s="35"/>
      <c r="J503" s="35"/>
      <c r="K503" s="50" t="s">
        <v>1</v>
      </c>
      <c r="L503" s="35"/>
      <c r="M503" s="50" t="s">
        <v>1380</v>
      </c>
      <c r="N503" s="35"/>
      <c r="O503" s="50" t="s">
        <v>1</v>
      </c>
      <c r="P503" s="35"/>
    </row>
    <row r="504" spans="1:16" ht="12.75">
      <c r="A504" s="131" t="s">
        <v>1</v>
      </c>
      <c r="B504" s="35"/>
      <c r="C504" s="131" t="s">
        <v>761</v>
      </c>
      <c r="D504" s="35"/>
      <c r="E504" s="131" t="s">
        <v>762</v>
      </c>
      <c r="F504" s="35"/>
      <c r="G504" s="35"/>
      <c r="H504" s="35"/>
      <c r="I504" s="35"/>
      <c r="J504" s="35"/>
      <c r="K504" s="132" t="s">
        <v>818</v>
      </c>
      <c r="L504" s="35"/>
      <c r="M504" s="132" t="s">
        <v>1381</v>
      </c>
      <c r="N504" s="35"/>
      <c r="O504" s="132" t="s">
        <v>1382</v>
      </c>
      <c r="P504" s="35"/>
    </row>
    <row r="505" spans="1:16" ht="12.75">
      <c r="A505" s="77" t="s">
        <v>1</v>
      </c>
      <c r="B505" s="35"/>
      <c r="C505" s="77" t="s">
        <v>766</v>
      </c>
      <c r="D505" s="35"/>
      <c r="E505" s="77" t="s">
        <v>767</v>
      </c>
      <c r="F505" s="35"/>
      <c r="G505" s="35"/>
      <c r="H505" s="35"/>
      <c r="I505" s="35"/>
      <c r="J505" s="35"/>
      <c r="K505" s="50" t="s">
        <v>1</v>
      </c>
      <c r="L505" s="35"/>
      <c r="M505" s="50" t="s">
        <v>1383</v>
      </c>
      <c r="N505" s="35"/>
      <c r="O505" s="50" t="s">
        <v>1</v>
      </c>
      <c r="P505" s="35"/>
    </row>
    <row r="506" spans="1:16" ht="12.75">
      <c r="A506" s="77" t="s">
        <v>1</v>
      </c>
      <c r="B506" s="35"/>
      <c r="C506" s="77" t="s">
        <v>772</v>
      </c>
      <c r="D506" s="35"/>
      <c r="E506" s="77" t="s">
        <v>773</v>
      </c>
      <c r="F506" s="35"/>
      <c r="G506" s="35"/>
      <c r="H506" s="35"/>
      <c r="I506" s="35"/>
      <c r="J506" s="35"/>
      <c r="K506" s="50" t="s">
        <v>1</v>
      </c>
      <c r="L506" s="35"/>
      <c r="M506" s="50" t="s">
        <v>1384</v>
      </c>
      <c r="N506" s="35"/>
      <c r="O506" s="50" t="s">
        <v>1</v>
      </c>
      <c r="P506" s="35"/>
    </row>
    <row r="507" spans="1:16" ht="12.75">
      <c r="A507" s="77" t="s">
        <v>1</v>
      </c>
      <c r="B507" s="35"/>
      <c r="C507" s="77" t="s">
        <v>775</v>
      </c>
      <c r="D507" s="35"/>
      <c r="E507" s="77" t="s">
        <v>776</v>
      </c>
      <c r="F507" s="35"/>
      <c r="G507" s="35"/>
      <c r="H507" s="35"/>
      <c r="I507" s="35"/>
      <c r="J507" s="35"/>
      <c r="K507" s="50" t="s">
        <v>1</v>
      </c>
      <c r="L507" s="35"/>
      <c r="M507" s="50" t="s">
        <v>1385</v>
      </c>
      <c r="N507" s="35"/>
      <c r="O507" s="50" t="s">
        <v>1</v>
      </c>
      <c r="P507" s="35"/>
    </row>
    <row r="508" spans="1:16" ht="12.75">
      <c r="A508" s="131" t="s">
        <v>1</v>
      </c>
      <c r="B508" s="35"/>
      <c r="C508" s="131" t="s">
        <v>781</v>
      </c>
      <c r="D508" s="35"/>
      <c r="E508" s="131" t="s">
        <v>782</v>
      </c>
      <c r="F508" s="35"/>
      <c r="G508" s="35"/>
      <c r="H508" s="35"/>
      <c r="I508" s="35"/>
      <c r="J508" s="35"/>
      <c r="K508" s="132" t="s">
        <v>1386</v>
      </c>
      <c r="L508" s="35"/>
      <c r="M508" s="132" t="s">
        <v>1387</v>
      </c>
      <c r="N508" s="35"/>
      <c r="O508" s="132" t="s">
        <v>1388</v>
      </c>
      <c r="P508" s="35"/>
    </row>
    <row r="509" spans="1:16" ht="12.75">
      <c r="A509" s="77" t="s">
        <v>1</v>
      </c>
      <c r="B509" s="35"/>
      <c r="C509" s="77" t="s">
        <v>784</v>
      </c>
      <c r="D509" s="35"/>
      <c r="E509" s="77" t="s">
        <v>785</v>
      </c>
      <c r="F509" s="35"/>
      <c r="G509" s="35"/>
      <c r="H509" s="35"/>
      <c r="I509" s="35"/>
      <c r="J509" s="35"/>
      <c r="K509" s="50" t="s">
        <v>1</v>
      </c>
      <c r="L509" s="35"/>
      <c r="M509" s="50" t="s">
        <v>1389</v>
      </c>
      <c r="N509" s="35"/>
      <c r="O509" s="50" t="s">
        <v>1</v>
      </c>
      <c r="P509" s="35"/>
    </row>
    <row r="510" spans="1:16" ht="12.75">
      <c r="A510" s="77" t="s">
        <v>1</v>
      </c>
      <c r="B510" s="35"/>
      <c r="C510" s="77" t="s">
        <v>793</v>
      </c>
      <c r="D510" s="35"/>
      <c r="E510" s="77" t="s">
        <v>794</v>
      </c>
      <c r="F510" s="35"/>
      <c r="G510" s="35"/>
      <c r="H510" s="35"/>
      <c r="I510" s="35"/>
      <c r="J510" s="35"/>
      <c r="K510" s="50" t="s">
        <v>1</v>
      </c>
      <c r="L510" s="35"/>
      <c r="M510" s="50" t="s">
        <v>1390</v>
      </c>
      <c r="N510" s="35"/>
      <c r="O510" s="50" t="s">
        <v>1</v>
      </c>
      <c r="P510" s="35"/>
    </row>
    <row r="511" spans="1:16" ht="12.75">
      <c r="A511" s="77" t="s">
        <v>1</v>
      </c>
      <c r="B511" s="35"/>
      <c r="C511" s="77" t="s">
        <v>1179</v>
      </c>
      <c r="D511" s="35"/>
      <c r="E511" s="77" t="s">
        <v>1180</v>
      </c>
      <c r="F511" s="35"/>
      <c r="G511" s="35"/>
      <c r="H511" s="35"/>
      <c r="I511" s="35"/>
      <c r="J511" s="35"/>
      <c r="K511" s="50" t="s">
        <v>1</v>
      </c>
      <c r="L511" s="35"/>
      <c r="M511" s="50" t="s">
        <v>1391</v>
      </c>
      <c r="N511" s="35"/>
      <c r="O511" s="50" t="s">
        <v>1</v>
      </c>
      <c r="P511" s="35"/>
    </row>
    <row r="512" spans="1:16" ht="12.75">
      <c r="A512" s="77" t="s">
        <v>1</v>
      </c>
      <c r="B512" s="35"/>
      <c r="C512" s="77" t="s">
        <v>796</v>
      </c>
      <c r="D512" s="35"/>
      <c r="E512" s="77" t="s">
        <v>797</v>
      </c>
      <c r="F512" s="35"/>
      <c r="G512" s="35"/>
      <c r="H512" s="35"/>
      <c r="I512" s="35"/>
      <c r="J512" s="35"/>
      <c r="K512" s="50" t="s">
        <v>1</v>
      </c>
      <c r="L512" s="35"/>
      <c r="M512" s="50" t="s">
        <v>1392</v>
      </c>
      <c r="N512" s="35"/>
      <c r="O512" s="50" t="s">
        <v>1</v>
      </c>
      <c r="P512" s="35"/>
    </row>
    <row r="513" spans="1:16" ht="12.75">
      <c r="A513" s="131" t="s">
        <v>1</v>
      </c>
      <c r="B513" s="35"/>
      <c r="C513" s="131" t="s">
        <v>734</v>
      </c>
      <c r="D513" s="35"/>
      <c r="E513" s="131" t="s">
        <v>735</v>
      </c>
      <c r="F513" s="35"/>
      <c r="G513" s="35"/>
      <c r="H513" s="35"/>
      <c r="I513" s="35"/>
      <c r="J513" s="35"/>
      <c r="K513" s="132" t="s">
        <v>1393</v>
      </c>
      <c r="L513" s="35"/>
      <c r="M513" s="132" t="s">
        <v>1393</v>
      </c>
      <c r="N513" s="35"/>
      <c r="O513" s="132" t="s">
        <v>45</v>
      </c>
      <c r="P513" s="35"/>
    </row>
    <row r="514" spans="1:16" ht="12.75">
      <c r="A514" s="77" t="s">
        <v>1</v>
      </c>
      <c r="B514" s="35"/>
      <c r="C514" s="77" t="s">
        <v>736</v>
      </c>
      <c r="D514" s="35"/>
      <c r="E514" s="77" t="s">
        <v>735</v>
      </c>
      <c r="F514" s="35"/>
      <c r="G514" s="35"/>
      <c r="H514" s="35"/>
      <c r="I514" s="35"/>
      <c r="J514" s="35"/>
      <c r="K514" s="50" t="s">
        <v>1</v>
      </c>
      <c r="L514" s="35"/>
      <c r="M514" s="50" t="s">
        <v>1393</v>
      </c>
      <c r="N514" s="35"/>
      <c r="O514" s="50" t="s">
        <v>1</v>
      </c>
      <c r="P514" s="35"/>
    </row>
    <row r="515" spans="1:16" ht="12.75">
      <c r="A515" s="131" t="s">
        <v>1</v>
      </c>
      <c r="B515" s="35"/>
      <c r="C515" s="131" t="s">
        <v>737</v>
      </c>
      <c r="D515" s="35"/>
      <c r="E515" s="131" t="s">
        <v>738</v>
      </c>
      <c r="F515" s="35"/>
      <c r="G515" s="35"/>
      <c r="H515" s="35"/>
      <c r="I515" s="35"/>
      <c r="J515" s="35"/>
      <c r="K515" s="132" t="s">
        <v>1394</v>
      </c>
      <c r="L515" s="35"/>
      <c r="M515" s="132" t="s">
        <v>1395</v>
      </c>
      <c r="N515" s="35"/>
      <c r="O515" s="132" t="s">
        <v>1396</v>
      </c>
      <c r="P515" s="35"/>
    </row>
    <row r="516" spans="1:16" ht="12.75">
      <c r="A516" s="77" t="s">
        <v>1</v>
      </c>
      <c r="B516" s="35"/>
      <c r="C516" s="77" t="s">
        <v>808</v>
      </c>
      <c r="D516" s="35"/>
      <c r="E516" s="77" t="s">
        <v>809</v>
      </c>
      <c r="F516" s="35"/>
      <c r="G516" s="35"/>
      <c r="H516" s="35"/>
      <c r="I516" s="35"/>
      <c r="J516" s="35"/>
      <c r="K516" s="50" t="s">
        <v>1</v>
      </c>
      <c r="L516" s="35"/>
      <c r="M516" s="50" t="s">
        <v>828</v>
      </c>
      <c r="N516" s="35"/>
      <c r="O516" s="50" t="s">
        <v>1</v>
      </c>
      <c r="P516" s="35"/>
    </row>
    <row r="517" spans="1:16" ht="12.75">
      <c r="A517" s="77" t="s">
        <v>1</v>
      </c>
      <c r="B517" s="35"/>
      <c r="C517" s="77" t="s">
        <v>742</v>
      </c>
      <c r="D517" s="35"/>
      <c r="E517" s="77" t="s">
        <v>743</v>
      </c>
      <c r="F517" s="35"/>
      <c r="G517" s="35"/>
      <c r="H517" s="35"/>
      <c r="I517" s="35"/>
      <c r="J517" s="35"/>
      <c r="K517" s="50" t="s">
        <v>1</v>
      </c>
      <c r="L517" s="35"/>
      <c r="M517" s="50" t="s">
        <v>1397</v>
      </c>
      <c r="N517" s="35"/>
      <c r="O517" s="50" t="s">
        <v>1</v>
      </c>
      <c r="P517" s="35"/>
    </row>
    <row r="518" spans="1:16" ht="12.75">
      <c r="A518" s="77" t="s">
        <v>1</v>
      </c>
      <c r="B518" s="35"/>
      <c r="C518" s="77" t="s">
        <v>814</v>
      </c>
      <c r="D518" s="35"/>
      <c r="E518" s="77" t="s">
        <v>738</v>
      </c>
      <c r="F518" s="35"/>
      <c r="G518" s="35"/>
      <c r="H518" s="35"/>
      <c r="I518" s="35"/>
      <c r="J518" s="35"/>
      <c r="K518" s="50" t="s">
        <v>1</v>
      </c>
      <c r="L518" s="35"/>
      <c r="M518" s="50" t="s">
        <v>1398</v>
      </c>
      <c r="N518" s="35"/>
      <c r="O518" s="50" t="s">
        <v>1</v>
      </c>
      <c r="P518" s="35"/>
    </row>
    <row r="519" spans="1:16" ht="12.75">
      <c r="A519" s="131" t="s">
        <v>1</v>
      </c>
      <c r="B519" s="35"/>
      <c r="C519" s="131" t="s">
        <v>816</v>
      </c>
      <c r="D519" s="35"/>
      <c r="E519" s="131" t="s">
        <v>817</v>
      </c>
      <c r="F519" s="35"/>
      <c r="G519" s="35"/>
      <c r="H519" s="35"/>
      <c r="I519" s="35"/>
      <c r="J519" s="35"/>
      <c r="K519" s="132" t="s">
        <v>1399</v>
      </c>
      <c r="L519" s="35"/>
      <c r="M519" s="132" t="s">
        <v>1400</v>
      </c>
      <c r="N519" s="35"/>
      <c r="O519" s="132" t="s">
        <v>1401</v>
      </c>
      <c r="P519" s="35"/>
    </row>
    <row r="520" spans="1:16" ht="12.75">
      <c r="A520" s="77" t="s">
        <v>1</v>
      </c>
      <c r="B520" s="35"/>
      <c r="C520" s="77" t="s">
        <v>1139</v>
      </c>
      <c r="D520" s="35"/>
      <c r="E520" s="77" t="s">
        <v>1140</v>
      </c>
      <c r="F520" s="35"/>
      <c r="G520" s="35"/>
      <c r="H520" s="35"/>
      <c r="I520" s="35"/>
      <c r="J520" s="35"/>
      <c r="K520" s="50" t="s">
        <v>1</v>
      </c>
      <c r="L520" s="35"/>
      <c r="M520" s="50" t="s">
        <v>1402</v>
      </c>
      <c r="N520" s="35"/>
      <c r="O520" s="50" t="s">
        <v>1</v>
      </c>
      <c r="P520" s="35"/>
    </row>
    <row r="521" spans="1:16" ht="12.75">
      <c r="A521" s="77" t="s">
        <v>1</v>
      </c>
      <c r="B521" s="35"/>
      <c r="C521" s="77" t="s">
        <v>1321</v>
      </c>
      <c r="D521" s="35"/>
      <c r="E521" s="77" t="s">
        <v>1322</v>
      </c>
      <c r="F521" s="35"/>
      <c r="G521" s="35"/>
      <c r="H521" s="35"/>
      <c r="I521" s="35"/>
      <c r="J521" s="35"/>
      <c r="K521" s="50" t="s">
        <v>1</v>
      </c>
      <c r="L521" s="35"/>
      <c r="M521" s="50" t="s">
        <v>1403</v>
      </c>
      <c r="N521" s="35"/>
      <c r="O521" s="50" t="s">
        <v>1</v>
      </c>
      <c r="P521" s="35"/>
    </row>
    <row r="522" spans="1:16" ht="12.75">
      <c r="A522" s="77" t="s">
        <v>1</v>
      </c>
      <c r="B522" s="35"/>
      <c r="C522" s="77" t="s">
        <v>1142</v>
      </c>
      <c r="D522" s="35"/>
      <c r="E522" s="77" t="s">
        <v>1143</v>
      </c>
      <c r="F522" s="35"/>
      <c r="G522" s="35"/>
      <c r="H522" s="35"/>
      <c r="I522" s="35"/>
      <c r="J522" s="35"/>
      <c r="K522" s="50" t="s">
        <v>1</v>
      </c>
      <c r="L522" s="35"/>
      <c r="M522" s="50" t="s">
        <v>1404</v>
      </c>
      <c r="N522" s="35"/>
      <c r="O522" s="50" t="s">
        <v>1</v>
      </c>
      <c r="P522" s="35"/>
    </row>
    <row r="523" spans="1:16" ht="12.75">
      <c r="A523" s="131" t="s">
        <v>1</v>
      </c>
      <c r="B523" s="35"/>
      <c r="C523" s="131" t="s">
        <v>844</v>
      </c>
      <c r="D523" s="35"/>
      <c r="E523" s="131" t="s">
        <v>845</v>
      </c>
      <c r="F523" s="35"/>
      <c r="G523" s="35"/>
      <c r="H523" s="35"/>
      <c r="I523" s="35"/>
      <c r="J523" s="35"/>
      <c r="K523" s="132" t="s">
        <v>840</v>
      </c>
      <c r="L523" s="35"/>
      <c r="M523" s="132" t="s">
        <v>1405</v>
      </c>
      <c r="N523" s="35"/>
      <c r="O523" s="132" t="s">
        <v>1406</v>
      </c>
      <c r="P523" s="35"/>
    </row>
    <row r="524" spans="1:16" ht="12.75">
      <c r="A524" s="77" t="s">
        <v>1</v>
      </c>
      <c r="B524" s="35"/>
      <c r="C524" s="77" t="s">
        <v>943</v>
      </c>
      <c r="D524" s="35"/>
      <c r="E524" s="77" t="s">
        <v>944</v>
      </c>
      <c r="F524" s="35"/>
      <c r="G524" s="35"/>
      <c r="H524" s="35"/>
      <c r="I524" s="35"/>
      <c r="J524" s="35"/>
      <c r="K524" s="50" t="s">
        <v>1</v>
      </c>
      <c r="L524" s="35"/>
      <c r="M524" s="50" t="s">
        <v>1405</v>
      </c>
      <c r="N524" s="35"/>
      <c r="O524" s="50" t="s">
        <v>1</v>
      </c>
      <c r="P524" s="35"/>
    </row>
    <row r="525" spans="1:16" ht="12.75">
      <c r="A525" s="131" t="s">
        <v>1</v>
      </c>
      <c r="B525" s="35"/>
      <c r="C525" s="131" t="s">
        <v>819</v>
      </c>
      <c r="D525" s="35"/>
      <c r="E525" s="131" t="s">
        <v>820</v>
      </c>
      <c r="F525" s="35"/>
      <c r="G525" s="35"/>
      <c r="H525" s="35"/>
      <c r="I525" s="35"/>
      <c r="J525" s="35"/>
      <c r="K525" s="132" t="s">
        <v>798</v>
      </c>
      <c r="L525" s="35"/>
      <c r="M525" s="132" t="s">
        <v>39</v>
      </c>
      <c r="N525" s="35"/>
      <c r="O525" s="132" t="s">
        <v>41</v>
      </c>
      <c r="P525" s="35"/>
    </row>
    <row r="526" spans="1:16" ht="12.75">
      <c r="A526" s="133"/>
      <c r="B526" s="35"/>
      <c r="C526" s="133" t="s">
        <v>884</v>
      </c>
      <c r="D526" s="35"/>
      <c r="E526" s="133" t="s">
        <v>1196</v>
      </c>
      <c r="F526" s="35"/>
      <c r="G526" s="35"/>
      <c r="H526" s="35"/>
      <c r="I526" s="35"/>
      <c r="J526" s="35"/>
      <c r="K526" s="134" t="s">
        <v>1407</v>
      </c>
      <c r="L526" s="35"/>
      <c r="M526" s="134" t="s">
        <v>1408</v>
      </c>
      <c r="N526" s="35"/>
      <c r="O526" s="134" t="s">
        <v>1409</v>
      </c>
      <c r="P526" s="35"/>
    </row>
    <row r="527" spans="1:16" ht="12.75">
      <c r="A527" s="131" t="s">
        <v>1</v>
      </c>
      <c r="B527" s="35"/>
      <c r="C527" s="131" t="s">
        <v>781</v>
      </c>
      <c r="D527" s="35"/>
      <c r="E527" s="131" t="s">
        <v>782</v>
      </c>
      <c r="F527" s="35"/>
      <c r="G527" s="35"/>
      <c r="H527" s="35"/>
      <c r="I527" s="35"/>
      <c r="J527" s="35"/>
      <c r="K527" s="132" t="s">
        <v>1410</v>
      </c>
      <c r="L527" s="35"/>
      <c r="M527" s="132" t="s">
        <v>1411</v>
      </c>
      <c r="N527" s="35"/>
      <c r="O527" s="132" t="s">
        <v>1412</v>
      </c>
      <c r="P527" s="35"/>
    </row>
    <row r="528" spans="1:16" ht="12.75">
      <c r="A528" s="77" t="s">
        <v>1</v>
      </c>
      <c r="B528" s="35"/>
      <c r="C528" s="77" t="s">
        <v>1179</v>
      </c>
      <c r="D528" s="35"/>
      <c r="E528" s="77" t="s">
        <v>1180</v>
      </c>
      <c r="F528" s="35"/>
      <c r="G528" s="35"/>
      <c r="H528" s="35"/>
      <c r="I528" s="35"/>
      <c r="J528" s="35"/>
      <c r="K528" s="50" t="s">
        <v>1</v>
      </c>
      <c r="L528" s="35"/>
      <c r="M528" s="50" t="s">
        <v>1411</v>
      </c>
      <c r="N528" s="35"/>
      <c r="O528" s="50" t="s">
        <v>1</v>
      </c>
      <c r="P528" s="35"/>
    </row>
    <row r="529" spans="1:16" ht="12.75">
      <c r="A529" s="131" t="s">
        <v>1</v>
      </c>
      <c r="B529" s="35"/>
      <c r="C529" s="131" t="s">
        <v>1062</v>
      </c>
      <c r="D529" s="35"/>
      <c r="E529" s="131" t="s">
        <v>1063</v>
      </c>
      <c r="F529" s="35"/>
      <c r="G529" s="35"/>
      <c r="H529" s="35"/>
      <c r="I529" s="35"/>
      <c r="J529" s="35"/>
      <c r="K529" s="132" t="s">
        <v>1413</v>
      </c>
      <c r="L529" s="35"/>
      <c r="M529" s="132" t="s">
        <v>1414</v>
      </c>
      <c r="N529" s="35"/>
      <c r="O529" s="132" t="s">
        <v>1415</v>
      </c>
      <c r="P529" s="35"/>
    </row>
    <row r="530" spans="1:16" ht="12.75">
      <c r="A530" s="77" t="s">
        <v>1</v>
      </c>
      <c r="B530" s="35"/>
      <c r="C530" s="77" t="s">
        <v>1066</v>
      </c>
      <c r="D530" s="35"/>
      <c r="E530" s="77" t="s">
        <v>1067</v>
      </c>
      <c r="F530" s="35"/>
      <c r="G530" s="35"/>
      <c r="H530" s="35"/>
      <c r="I530" s="35"/>
      <c r="J530" s="35"/>
      <c r="K530" s="50" t="s">
        <v>1</v>
      </c>
      <c r="L530" s="35"/>
      <c r="M530" s="50" t="s">
        <v>1416</v>
      </c>
      <c r="N530" s="35"/>
      <c r="O530" s="50" t="s">
        <v>1</v>
      </c>
      <c r="P530" s="35"/>
    </row>
    <row r="531" spans="1:16" ht="12.75">
      <c r="A531" s="77" t="s">
        <v>1</v>
      </c>
      <c r="B531" s="35"/>
      <c r="C531" s="77" t="s">
        <v>1151</v>
      </c>
      <c r="D531" s="35"/>
      <c r="E531" s="77" t="s">
        <v>1152</v>
      </c>
      <c r="F531" s="35"/>
      <c r="G531" s="35"/>
      <c r="H531" s="35"/>
      <c r="I531" s="35"/>
      <c r="J531" s="35"/>
      <c r="K531" s="50" t="s">
        <v>1</v>
      </c>
      <c r="L531" s="35"/>
      <c r="M531" s="50" t="s">
        <v>1417</v>
      </c>
      <c r="N531" s="35"/>
      <c r="O531" s="50" t="s">
        <v>1</v>
      </c>
      <c r="P531" s="35"/>
    </row>
    <row r="532" spans="1:16" ht="12.75">
      <c r="A532" s="136" t="s">
        <v>1</v>
      </c>
      <c r="B532" s="35"/>
      <c r="C532" s="136" t="s">
        <v>1418</v>
      </c>
      <c r="D532" s="35"/>
      <c r="E532" s="136" t="s">
        <v>1419</v>
      </c>
      <c r="F532" s="35"/>
      <c r="G532" s="35"/>
      <c r="H532" s="35"/>
      <c r="I532" s="35"/>
      <c r="J532" s="35"/>
      <c r="K532" s="137" t="s">
        <v>1420</v>
      </c>
      <c r="L532" s="35"/>
      <c r="M532" s="137" t="s">
        <v>1421</v>
      </c>
      <c r="N532" s="35"/>
      <c r="O532" s="137" t="s">
        <v>1422</v>
      </c>
      <c r="P532" s="35"/>
    </row>
    <row r="533" spans="1:16" ht="12.75">
      <c r="A533" s="133"/>
      <c r="B533" s="35"/>
      <c r="C533" s="133" t="s">
        <v>705</v>
      </c>
      <c r="D533" s="35"/>
      <c r="E533" s="133" t="s">
        <v>1423</v>
      </c>
      <c r="F533" s="35"/>
      <c r="G533" s="35"/>
      <c r="H533" s="35"/>
      <c r="I533" s="35"/>
      <c r="J533" s="35"/>
      <c r="K533" s="134" t="s">
        <v>1424</v>
      </c>
      <c r="L533" s="35"/>
      <c r="M533" s="134" t="s">
        <v>1425</v>
      </c>
      <c r="N533" s="35"/>
      <c r="O533" s="134" t="s">
        <v>1426</v>
      </c>
      <c r="P533" s="35"/>
    </row>
    <row r="534" spans="1:16" ht="12.75">
      <c r="A534" s="131" t="s">
        <v>1</v>
      </c>
      <c r="B534" s="35"/>
      <c r="C534" s="131" t="s">
        <v>761</v>
      </c>
      <c r="D534" s="35"/>
      <c r="E534" s="131" t="s">
        <v>762</v>
      </c>
      <c r="F534" s="35"/>
      <c r="G534" s="35"/>
      <c r="H534" s="35"/>
      <c r="I534" s="35"/>
      <c r="J534" s="35"/>
      <c r="K534" s="132" t="s">
        <v>1427</v>
      </c>
      <c r="L534" s="35"/>
      <c r="M534" s="132" t="s">
        <v>1428</v>
      </c>
      <c r="N534" s="35"/>
      <c r="O534" s="132" t="s">
        <v>1429</v>
      </c>
      <c r="P534" s="35"/>
    </row>
    <row r="535" spans="1:16" ht="12.75">
      <c r="A535" s="77" t="s">
        <v>1</v>
      </c>
      <c r="B535" s="35"/>
      <c r="C535" s="77" t="s">
        <v>769</v>
      </c>
      <c r="D535" s="35"/>
      <c r="E535" s="77" t="s">
        <v>770</v>
      </c>
      <c r="F535" s="35"/>
      <c r="G535" s="35"/>
      <c r="H535" s="35"/>
      <c r="I535" s="35"/>
      <c r="J535" s="35"/>
      <c r="K535" s="50" t="s">
        <v>1</v>
      </c>
      <c r="L535" s="35"/>
      <c r="M535" s="50" t="s">
        <v>1428</v>
      </c>
      <c r="N535" s="35"/>
      <c r="O535" s="50" t="s">
        <v>1</v>
      </c>
      <c r="P535" s="35"/>
    </row>
    <row r="536" spans="1:16" ht="12.75">
      <c r="A536" s="131" t="s">
        <v>1</v>
      </c>
      <c r="B536" s="35"/>
      <c r="C536" s="131" t="s">
        <v>781</v>
      </c>
      <c r="D536" s="35"/>
      <c r="E536" s="131" t="s">
        <v>782</v>
      </c>
      <c r="F536" s="35"/>
      <c r="G536" s="35"/>
      <c r="H536" s="35"/>
      <c r="I536" s="35"/>
      <c r="J536" s="35"/>
      <c r="K536" s="132" t="s">
        <v>1430</v>
      </c>
      <c r="L536" s="35"/>
      <c r="M536" s="132" t="s">
        <v>1431</v>
      </c>
      <c r="N536" s="35"/>
      <c r="O536" s="132" t="s">
        <v>765</v>
      </c>
      <c r="P536" s="35"/>
    </row>
    <row r="537" spans="1:16" ht="12.75">
      <c r="A537" s="77" t="s">
        <v>1</v>
      </c>
      <c r="B537" s="35"/>
      <c r="C537" s="77" t="s">
        <v>1126</v>
      </c>
      <c r="D537" s="35"/>
      <c r="E537" s="77" t="s">
        <v>1127</v>
      </c>
      <c r="F537" s="35"/>
      <c r="G537" s="35"/>
      <c r="H537" s="35"/>
      <c r="I537" s="35"/>
      <c r="J537" s="35"/>
      <c r="K537" s="50" t="s">
        <v>1</v>
      </c>
      <c r="L537" s="35"/>
      <c r="M537" s="50" t="s">
        <v>1431</v>
      </c>
      <c r="N537" s="35"/>
      <c r="O537" s="50" t="s">
        <v>1</v>
      </c>
      <c r="P537" s="35"/>
    </row>
    <row r="538" spans="1:16" ht="12.75">
      <c r="A538" s="133"/>
      <c r="B538" s="35"/>
      <c r="C538" s="133" t="s">
        <v>932</v>
      </c>
      <c r="D538" s="35"/>
      <c r="E538" s="133" t="s">
        <v>1432</v>
      </c>
      <c r="F538" s="35"/>
      <c r="G538" s="35"/>
      <c r="H538" s="35"/>
      <c r="I538" s="35"/>
      <c r="J538" s="35"/>
      <c r="K538" s="134" t="s">
        <v>1433</v>
      </c>
      <c r="L538" s="35"/>
      <c r="M538" s="134" t="s">
        <v>395</v>
      </c>
      <c r="N538" s="35"/>
      <c r="O538" s="113">
        <f>M538/K538</f>
        <v>0.5912559241706161</v>
      </c>
      <c r="P538" s="41"/>
    </row>
    <row r="539" spans="1:16" ht="12.75">
      <c r="A539" s="131" t="s">
        <v>1</v>
      </c>
      <c r="B539" s="35"/>
      <c r="C539" s="131" t="s">
        <v>1434</v>
      </c>
      <c r="D539" s="35"/>
      <c r="E539" s="131" t="s">
        <v>1435</v>
      </c>
      <c r="F539" s="35"/>
      <c r="G539" s="35"/>
      <c r="H539" s="35"/>
      <c r="I539" s="35"/>
      <c r="J539" s="35"/>
      <c r="K539" s="132" t="s">
        <v>394</v>
      </c>
      <c r="L539" s="35"/>
      <c r="M539" s="101">
        <v>3510</v>
      </c>
      <c r="N539" s="35"/>
      <c r="O539" s="102">
        <f>M539/K539</f>
        <v>0.020406976744186046</v>
      </c>
      <c r="P539" s="41"/>
    </row>
    <row r="540" spans="1:16" ht="12.75">
      <c r="A540" s="77" t="s">
        <v>1</v>
      </c>
      <c r="B540" s="35"/>
      <c r="C540" s="77" t="s">
        <v>1436</v>
      </c>
      <c r="D540" s="35"/>
      <c r="E540" s="77" t="s">
        <v>1437</v>
      </c>
      <c r="F540" s="35"/>
      <c r="G540" s="35"/>
      <c r="H540" s="35"/>
      <c r="I540" s="35"/>
      <c r="J540" s="35"/>
      <c r="K540" s="50" t="s">
        <v>1</v>
      </c>
      <c r="L540" s="35"/>
      <c r="M540" s="49">
        <v>3510</v>
      </c>
      <c r="N540" s="35"/>
      <c r="O540" s="50" t="s">
        <v>1</v>
      </c>
      <c r="P540" s="35"/>
    </row>
    <row r="541" spans="1:16" ht="12.75">
      <c r="A541" s="131" t="s">
        <v>1</v>
      </c>
      <c r="B541" s="35"/>
      <c r="C541" s="131" t="s">
        <v>1438</v>
      </c>
      <c r="D541" s="35"/>
      <c r="E541" s="131" t="s">
        <v>1439</v>
      </c>
      <c r="F541" s="35"/>
      <c r="G541" s="35"/>
      <c r="H541" s="35"/>
      <c r="I541" s="35"/>
      <c r="J541" s="35"/>
      <c r="K541" s="132" t="s">
        <v>406</v>
      </c>
      <c r="L541" s="35"/>
      <c r="M541" s="101">
        <v>246000</v>
      </c>
      <c r="N541" s="35"/>
      <c r="O541" s="102">
        <f>M541/K541</f>
        <v>0.984</v>
      </c>
      <c r="P541" s="41"/>
    </row>
    <row r="542" spans="1:15" ht="12.75">
      <c r="A542" s="25"/>
      <c r="C542" s="31">
        <v>4212</v>
      </c>
      <c r="D542" s="10"/>
      <c r="E542" s="31" t="s">
        <v>1844</v>
      </c>
      <c r="F542" s="10"/>
      <c r="K542" s="26"/>
      <c r="M542" s="26"/>
      <c r="N542" s="4">
        <v>246000</v>
      </c>
      <c r="O542" s="26"/>
    </row>
    <row r="543" spans="1:16" ht="12.75">
      <c r="A543" s="133"/>
      <c r="B543" s="35"/>
      <c r="C543" s="133" t="s">
        <v>1248</v>
      </c>
      <c r="D543" s="35"/>
      <c r="E543" s="133" t="s">
        <v>1440</v>
      </c>
      <c r="F543" s="35"/>
      <c r="G543" s="35"/>
      <c r="H543" s="35"/>
      <c r="I543" s="35"/>
      <c r="J543" s="35"/>
      <c r="K543" s="134" t="s">
        <v>1441</v>
      </c>
      <c r="L543" s="35"/>
      <c r="M543" s="134" t="s">
        <v>1442</v>
      </c>
      <c r="N543" s="35"/>
      <c r="O543" s="134" t="s">
        <v>1443</v>
      </c>
      <c r="P543" s="35"/>
    </row>
    <row r="544" spans="1:16" ht="12.75">
      <c r="A544" s="131" t="s">
        <v>1</v>
      </c>
      <c r="B544" s="35"/>
      <c r="C544" s="131" t="s">
        <v>1444</v>
      </c>
      <c r="D544" s="35"/>
      <c r="E544" s="131" t="s">
        <v>1445</v>
      </c>
      <c r="F544" s="35"/>
      <c r="G544" s="35"/>
      <c r="H544" s="35"/>
      <c r="I544" s="35"/>
      <c r="J544" s="35"/>
      <c r="K544" s="132" t="s">
        <v>1446</v>
      </c>
      <c r="L544" s="35"/>
      <c r="M544" s="132" t="s">
        <v>344</v>
      </c>
      <c r="N544" s="35"/>
      <c r="O544" s="132" t="s">
        <v>1447</v>
      </c>
      <c r="P544" s="35"/>
    </row>
    <row r="545" spans="1:16" ht="12.75">
      <c r="A545" s="77" t="s">
        <v>1</v>
      </c>
      <c r="B545" s="35"/>
      <c r="C545" s="77" t="s">
        <v>1448</v>
      </c>
      <c r="D545" s="35"/>
      <c r="E545" s="77" t="s">
        <v>1449</v>
      </c>
      <c r="F545" s="35"/>
      <c r="G545" s="35"/>
      <c r="H545" s="35"/>
      <c r="I545" s="35"/>
      <c r="J545" s="35"/>
      <c r="K545" s="50" t="s">
        <v>1</v>
      </c>
      <c r="L545" s="35"/>
      <c r="M545" s="50" t="s">
        <v>344</v>
      </c>
      <c r="N545" s="35"/>
      <c r="O545" s="50" t="s">
        <v>1</v>
      </c>
      <c r="P545" s="35"/>
    </row>
    <row r="546" spans="1:16" ht="12.75">
      <c r="A546" s="131" t="s">
        <v>1</v>
      </c>
      <c r="B546" s="35"/>
      <c r="C546" s="131" t="s">
        <v>1062</v>
      </c>
      <c r="D546" s="35"/>
      <c r="E546" s="131" t="s">
        <v>1063</v>
      </c>
      <c r="F546" s="35"/>
      <c r="G546" s="35"/>
      <c r="H546" s="35"/>
      <c r="I546" s="35"/>
      <c r="J546" s="35"/>
      <c r="K546" s="132" t="s">
        <v>1450</v>
      </c>
      <c r="L546" s="35"/>
      <c r="M546" s="132" t="s">
        <v>1451</v>
      </c>
      <c r="N546" s="35"/>
      <c r="O546" s="132" t="s">
        <v>1452</v>
      </c>
      <c r="P546" s="35"/>
    </row>
    <row r="547" spans="1:16" ht="12.75">
      <c r="A547" s="77" t="s">
        <v>1</v>
      </c>
      <c r="B547" s="35"/>
      <c r="C547" s="77" t="s">
        <v>1148</v>
      </c>
      <c r="D547" s="35"/>
      <c r="E547" s="77" t="s">
        <v>1149</v>
      </c>
      <c r="F547" s="35"/>
      <c r="G547" s="35"/>
      <c r="H547" s="35"/>
      <c r="I547" s="35"/>
      <c r="J547" s="35"/>
      <c r="K547" s="50" t="s">
        <v>1</v>
      </c>
      <c r="L547" s="35"/>
      <c r="M547" s="50" t="s">
        <v>1453</v>
      </c>
      <c r="N547" s="35"/>
      <c r="O547" s="50" t="s">
        <v>1</v>
      </c>
      <c r="P547" s="35"/>
    </row>
    <row r="548" spans="1:16" ht="12.75">
      <c r="A548" s="77" t="s">
        <v>1</v>
      </c>
      <c r="B548" s="35"/>
      <c r="C548" s="77" t="s">
        <v>1269</v>
      </c>
      <c r="D548" s="35"/>
      <c r="E548" s="77" t="s">
        <v>1270</v>
      </c>
      <c r="F548" s="35"/>
      <c r="G548" s="35"/>
      <c r="H548" s="35"/>
      <c r="I548" s="35"/>
      <c r="J548" s="35"/>
      <c r="K548" s="50" t="s">
        <v>1</v>
      </c>
      <c r="L548" s="35"/>
      <c r="M548" s="50" t="s">
        <v>1454</v>
      </c>
      <c r="N548" s="35"/>
      <c r="O548" s="50" t="s">
        <v>1</v>
      </c>
      <c r="P548" s="35"/>
    </row>
    <row r="549" spans="1:16" ht="12.75">
      <c r="A549" s="77" t="s">
        <v>1</v>
      </c>
      <c r="B549" s="35"/>
      <c r="C549" s="77" t="s">
        <v>1151</v>
      </c>
      <c r="D549" s="35"/>
      <c r="E549" s="77" t="s">
        <v>1152</v>
      </c>
      <c r="F549" s="35"/>
      <c r="G549" s="35"/>
      <c r="H549" s="35"/>
      <c r="I549" s="35"/>
      <c r="J549" s="35"/>
      <c r="K549" s="50" t="s">
        <v>1</v>
      </c>
      <c r="L549" s="35"/>
      <c r="M549" s="50" t="s">
        <v>1455</v>
      </c>
      <c r="N549" s="35"/>
      <c r="O549" s="50" t="s">
        <v>1</v>
      </c>
      <c r="P549" s="35"/>
    </row>
    <row r="550" spans="1:16" ht="12.75">
      <c r="A550" s="131" t="s">
        <v>1</v>
      </c>
      <c r="B550" s="35"/>
      <c r="C550" s="131" t="s">
        <v>1456</v>
      </c>
      <c r="D550" s="35"/>
      <c r="E550" s="131" t="s">
        <v>1457</v>
      </c>
      <c r="F550" s="35"/>
      <c r="G550" s="35"/>
      <c r="H550" s="35"/>
      <c r="I550" s="35"/>
      <c r="J550" s="35"/>
      <c r="K550" s="132" t="s">
        <v>415</v>
      </c>
      <c r="L550" s="35"/>
      <c r="M550" s="132" t="s">
        <v>416</v>
      </c>
      <c r="N550" s="35"/>
      <c r="O550" s="132" t="s">
        <v>417</v>
      </c>
      <c r="P550" s="35"/>
    </row>
    <row r="551" spans="1:16" ht="12.75">
      <c r="A551" s="77" t="s">
        <v>1</v>
      </c>
      <c r="B551" s="35"/>
      <c r="C551" s="77" t="s">
        <v>1458</v>
      </c>
      <c r="D551" s="35"/>
      <c r="E551" s="77" t="s">
        <v>1459</v>
      </c>
      <c r="F551" s="35"/>
      <c r="G551" s="35"/>
      <c r="H551" s="35"/>
      <c r="I551" s="35"/>
      <c r="J551" s="35"/>
      <c r="K551" s="50" t="s">
        <v>1</v>
      </c>
      <c r="L551" s="35"/>
      <c r="M551" s="50" t="s">
        <v>416</v>
      </c>
      <c r="N551" s="35"/>
      <c r="O551" s="50" t="s">
        <v>1</v>
      </c>
      <c r="P551" s="35"/>
    </row>
    <row r="552" spans="1:16" ht="12.75">
      <c r="A552" s="133"/>
      <c r="B552" s="35"/>
      <c r="C552" s="133" t="s">
        <v>884</v>
      </c>
      <c r="D552" s="35"/>
      <c r="E552" s="133" t="s">
        <v>1460</v>
      </c>
      <c r="F552" s="35"/>
      <c r="G552" s="35"/>
      <c r="H552" s="35"/>
      <c r="I552" s="35"/>
      <c r="J552" s="35"/>
      <c r="K552" s="134" t="s">
        <v>204</v>
      </c>
      <c r="L552" s="35"/>
      <c r="M552" s="134" t="s">
        <v>1461</v>
      </c>
      <c r="N552" s="35"/>
      <c r="O552" s="134" t="s">
        <v>1462</v>
      </c>
      <c r="P552" s="35"/>
    </row>
    <row r="553" spans="1:16" ht="12.75">
      <c r="A553" s="131" t="s">
        <v>1</v>
      </c>
      <c r="B553" s="35"/>
      <c r="C553" s="131" t="s">
        <v>781</v>
      </c>
      <c r="D553" s="35"/>
      <c r="E553" s="131" t="s">
        <v>782</v>
      </c>
      <c r="F553" s="35"/>
      <c r="G553" s="35"/>
      <c r="H553" s="35"/>
      <c r="I553" s="35"/>
      <c r="J553" s="35"/>
      <c r="K553" s="132" t="s">
        <v>204</v>
      </c>
      <c r="L553" s="35"/>
      <c r="M553" s="132" t="s">
        <v>1461</v>
      </c>
      <c r="N553" s="35"/>
      <c r="O553" s="132" t="s">
        <v>1462</v>
      </c>
      <c r="P553" s="35"/>
    </row>
    <row r="554" spans="1:16" ht="12.75">
      <c r="A554" s="77" t="s">
        <v>1</v>
      </c>
      <c r="B554" s="35"/>
      <c r="C554" s="77" t="s">
        <v>796</v>
      </c>
      <c r="D554" s="35"/>
      <c r="E554" s="77" t="s">
        <v>797</v>
      </c>
      <c r="F554" s="35"/>
      <c r="G554" s="35"/>
      <c r="H554" s="35"/>
      <c r="I554" s="35"/>
      <c r="J554" s="35"/>
      <c r="K554" s="50" t="s">
        <v>1</v>
      </c>
      <c r="L554" s="35"/>
      <c r="M554" s="50" t="s">
        <v>1461</v>
      </c>
      <c r="N554" s="35"/>
      <c r="O554" s="50" t="s">
        <v>1</v>
      </c>
      <c r="P554" s="35"/>
    </row>
    <row r="555" spans="1:16" ht="12.75">
      <c r="A555" s="133"/>
      <c r="B555" s="35"/>
      <c r="C555" s="133" t="s">
        <v>869</v>
      </c>
      <c r="D555" s="35"/>
      <c r="E555" s="133" t="s">
        <v>1463</v>
      </c>
      <c r="F555" s="35"/>
      <c r="G555" s="35"/>
      <c r="H555" s="35"/>
      <c r="I555" s="35"/>
      <c r="J555" s="35"/>
      <c r="K555" s="134" t="s">
        <v>1093</v>
      </c>
      <c r="L555" s="35"/>
      <c r="M555" s="134" t="s">
        <v>1464</v>
      </c>
      <c r="N555" s="35"/>
      <c r="O555" s="134" t="s">
        <v>1465</v>
      </c>
      <c r="P555" s="35"/>
    </row>
    <row r="556" spans="1:16" ht="12.75">
      <c r="A556" s="131" t="s">
        <v>1</v>
      </c>
      <c r="B556" s="35"/>
      <c r="C556" s="131" t="s">
        <v>781</v>
      </c>
      <c r="D556" s="35"/>
      <c r="E556" s="131" t="s">
        <v>782</v>
      </c>
      <c r="F556" s="35"/>
      <c r="G556" s="35"/>
      <c r="H556" s="35"/>
      <c r="I556" s="35"/>
      <c r="J556" s="35"/>
      <c r="K556" s="132" t="s">
        <v>1093</v>
      </c>
      <c r="L556" s="35"/>
      <c r="M556" s="132" t="s">
        <v>1464</v>
      </c>
      <c r="N556" s="35"/>
      <c r="O556" s="132" t="s">
        <v>1465</v>
      </c>
      <c r="P556" s="35"/>
    </row>
    <row r="557" spans="1:16" ht="12.75">
      <c r="A557" s="77" t="s">
        <v>1</v>
      </c>
      <c r="B557" s="35"/>
      <c r="C557" s="77" t="s">
        <v>787</v>
      </c>
      <c r="D557" s="35"/>
      <c r="E557" s="77" t="s">
        <v>788</v>
      </c>
      <c r="F557" s="35"/>
      <c r="G557" s="35"/>
      <c r="H557" s="35"/>
      <c r="I557" s="35"/>
      <c r="J557" s="35"/>
      <c r="K557" s="50" t="s">
        <v>1</v>
      </c>
      <c r="L557" s="35"/>
      <c r="M557" s="50" t="s">
        <v>1464</v>
      </c>
      <c r="N557" s="35"/>
      <c r="O557" s="50" t="s">
        <v>1</v>
      </c>
      <c r="P557" s="35"/>
    </row>
    <row r="558" spans="1:16" ht="12.75">
      <c r="A558" s="133"/>
      <c r="B558" s="35"/>
      <c r="C558" s="133" t="s">
        <v>874</v>
      </c>
      <c r="D558" s="35"/>
      <c r="E558" s="133" t="s">
        <v>1466</v>
      </c>
      <c r="F558" s="35"/>
      <c r="G558" s="35"/>
      <c r="H558" s="35"/>
      <c r="I558" s="35"/>
      <c r="J558" s="35"/>
      <c r="K558" s="134" t="s">
        <v>1098</v>
      </c>
      <c r="L558" s="35"/>
      <c r="M558" s="134" t="s">
        <v>1467</v>
      </c>
      <c r="N558" s="35"/>
      <c r="O558" s="134" t="s">
        <v>1468</v>
      </c>
      <c r="P558" s="35"/>
    </row>
    <row r="559" spans="1:16" ht="12.75">
      <c r="A559" s="131" t="s">
        <v>1</v>
      </c>
      <c r="B559" s="35"/>
      <c r="C559" s="131" t="s">
        <v>781</v>
      </c>
      <c r="D559" s="35"/>
      <c r="E559" s="131" t="s">
        <v>782</v>
      </c>
      <c r="F559" s="35"/>
      <c r="G559" s="35"/>
      <c r="H559" s="35"/>
      <c r="I559" s="35"/>
      <c r="J559" s="35"/>
      <c r="K559" s="132" t="s">
        <v>1098</v>
      </c>
      <c r="L559" s="35"/>
      <c r="M559" s="132" t="s">
        <v>1467</v>
      </c>
      <c r="N559" s="35"/>
      <c r="O559" s="132" t="s">
        <v>1468</v>
      </c>
      <c r="P559" s="35"/>
    </row>
    <row r="560" spans="1:16" ht="12.75">
      <c r="A560" s="77" t="s">
        <v>1</v>
      </c>
      <c r="B560" s="35"/>
      <c r="C560" s="77" t="s">
        <v>787</v>
      </c>
      <c r="D560" s="35"/>
      <c r="E560" s="77" t="s">
        <v>788</v>
      </c>
      <c r="F560" s="35"/>
      <c r="G560" s="35"/>
      <c r="H560" s="35"/>
      <c r="I560" s="35"/>
      <c r="J560" s="35"/>
      <c r="K560" s="50" t="s">
        <v>1</v>
      </c>
      <c r="L560" s="35"/>
      <c r="M560" s="50" t="s">
        <v>1469</v>
      </c>
      <c r="N560" s="35"/>
      <c r="O560" s="50" t="s">
        <v>1</v>
      </c>
      <c r="P560" s="35"/>
    </row>
    <row r="561" spans="1:16" ht="12.75">
      <c r="A561" s="77" t="s">
        <v>1</v>
      </c>
      <c r="B561" s="35"/>
      <c r="C561" s="77" t="s">
        <v>1126</v>
      </c>
      <c r="D561" s="35"/>
      <c r="E561" s="77" t="s">
        <v>1127</v>
      </c>
      <c r="F561" s="35"/>
      <c r="G561" s="35"/>
      <c r="H561" s="35"/>
      <c r="I561" s="35"/>
      <c r="J561" s="35"/>
      <c r="K561" s="50" t="s">
        <v>1</v>
      </c>
      <c r="L561" s="35"/>
      <c r="M561" s="50" t="s">
        <v>1470</v>
      </c>
      <c r="N561" s="35"/>
      <c r="O561" s="50" t="s">
        <v>1</v>
      </c>
      <c r="P561" s="35"/>
    </row>
    <row r="562" spans="1:16" ht="12.75">
      <c r="A562" s="133"/>
      <c r="B562" s="35"/>
      <c r="C562" s="133" t="s">
        <v>911</v>
      </c>
      <c r="D562" s="35"/>
      <c r="E562" s="133" t="s">
        <v>1471</v>
      </c>
      <c r="F562" s="35"/>
      <c r="G562" s="35"/>
      <c r="H562" s="35"/>
      <c r="I562" s="35"/>
      <c r="J562" s="35"/>
      <c r="K562" s="134" t="s">
        <v>1472</v>
      </c>
      <c r="L562" s="35"/>
      <c r="M562" s="134" t="s">
        <v>1473</v>
      </c>
      <c r="N562" s="35"/>
      <c r="O562" s="134" t="s">
        <v>1474</v>
      </c>
      <c r="P562" s="35"/>
    </row>
    <row r="563" spans="1:16" ht="12.75">
      <c r="A563" s="131" t="s">
        <v>1</v>
      </c>
      <c r="B563" s="35"/>
      <c r="C563" s="131" t="s">
        <v>761</v>
      </c>
      <c r="D563" s="35"/>
      <c r="E563" s="131" t="s">
        <v>762</v>
      </c>
      <c r="F563" s="35"/>
      <c r="G563" s="35"/>
      <c r="H563" s="35"/>
      <c r="I563" s="35"/>
      <c r="J563" s="35"/>
      <c r="K563" s="132" t="s">
        <v>383</v>
      </c>
      <c r="L563" s="35"/>
      <c r="M563" s="132" t="s">
        <v>1475</v>
      </c>
      <c r="N563" s="35"/>
      <c r="O563" s="132" t="s">
        <v>1476</v>
      </c>
      <c r="P563" s="35"/>
    </row>
    <row r="564" spans="1:16" ht="12.75">
      <c r="A564" s="77" t="s">
        <v>1</v>
      </c>
      <c r="B564" s="35"/>
      <c r="C564" s="77" t="s">
        <v>766</v>
      </c>
      <c r="D564" s="35"/>
      <c r="E564" s="77" t="s">
        <v>767</v>
      </c>
      <c r="F564" s="35"/>
      <c r="G564" s="35"/>
      <c r="H564" s="35"/>
      <c r="I564" s="35"/>
      <c r="J564" s="35"/>
      <c r="K564" s="50" t="s">
        <v>1</v>
      </c>
      <c r="L564" s="35"/>
      <c r="M564" s="50" t="s">
        <v>1477</v>
      </c>
      <c r="N564" s="35"/>
      <c r="O564" s="50" t="s">
        <v>1</v>
      </c>
      <c r="P564" s="35"/>
    </row>
    <row r="565" spans="1:16" ht="12.75">
      <c r="A565" s="77" t="s">
        <v>1</v>
      </c>
      <c r="B565" s="35"/>
      <c r="C565" s="77" t="s">
        <v>772</v>
      </c>
      <c r="D565" s="35"/>
      <c r="E565" s="77" t="s">
        <v>773</v>
      </c>
      <c r="F565" s="35"/>
      <c r="G565" s="35"/>
      <c r="H565" s="35"/>
      <c r="I565" s="35"/>
      <c r="J565" s="35"/>
      <c r="K565" s="50" t="s">
        <v>1</v>
      </c>
      <c r="L565" s="35"/>
      <c r="M565" s="50" t="s">
        <v>1478</v>
      </c>
      <c r="N565" s="35"/>
      <c r="O565" s="50" t="s">
        <v>1</v>
      </c>
      <c r="P565" s="35"/>
    </row>
    <row r="566" spans="1:16" ht="12.75">
      <c r="A566" s="131" t="s">
        <v>1</v>
      </c>
      <c r="B566" s="35"/>
      <c r="C566" s="131" t="s">
        <v>781</v>
      </c>
      <c r="D566" s="35"/>
      <c r="E566" s="131" t="s">
        <v>782</v>
      </c>
      <c r="F566" s="35"/>
      <c r="G566" s="35"/>
      <c r="H566" s="35"/>
      <c r="I566" s="35"/>
      <c r="J566" s="35"/>
      <c r="K566" s="132" t="s">
        <v>1479</v>
      </c>
      <c r="L566" s="35"/>
      <c r="M566" s="132" t="s">
        <v>1480</v>
      </c>
      <c r="N566" s="35"/>
      <c r="O566" s="132" t="s">
        <v>1481</v>
      </c>
      <c r="P566" s="35"/>
    </row>
    <row r="567" spans="1:16" ht="12.75">
      <c r="A567" s="77" t="s">
        <v>1</v>
      </c>
      <c r="B567" s="35"/>
      <c r="C567" s="77" t="s">
        <v>787</v>
      </c>
      <c r="D567" s="35"/>
      <c r="E567" s="77" t="s">
        <v>788</v>
      </c>
      <c r="F567" s="35"/>
      <c r="G567" s="35"/>
      <c r="H567" s="35"/>
      <c r="I567" s="35"/>
      <c r="J567" s="35"/>
      <c r="K567" s="50" t="s">
        <v>1</v>
      </c>
      <c r="L567" s="35"/>
      <c r="M567" s="50" t="s">
        <v>1480</v>
      </c>
      <c r="N567" s="35"/>
      <c r="O567" s="50" t="s">
        <v>1</v>
      </c>
      <c r="P567" s="35"/>
    </row>
    <row r="568" spans="1:16" ht="12.75">
      <c r="A568" s="133"/>
      <c r="B568" s="35"/>
      <c r="C568" s="133" t="s">
        <v>916</v>
      </c>
      <c r="D568" s="35"/>
      <c r="E568" s="133" t="s">
        <v>1482</v>
      </c>
      <c r="F568" s="35"/>
      <c r="G568" s="35"/>
      <c r="H568" s="35"/>
      <c r="I568" s="35"/>
      <c r="J568" s="35"/>
      <c r="K568" s="134" t="s">
        <v>1483</v>
      </c>
      <c r="L568" s="35"/>
      <c r="M568" s="134" t="s">
        <v>1484</v>
      </c>
      <c r="N568" s="35"/>
      <c r="O568" s="134" t="s">
        <v>1485</v>
      </c>
      <c r="P568" s="35"/>
    </row>
    <row r="569" spans="1:16" ht="12.75">
      <c r="A569" s="131" t="s">
        <v>1</v>
      </c>
      <c r="B569" s="35"/>
      <c r="C569" s="131" t="s">
        <v>761</v>
      </c>
      <c r="D569" s="35"/>
      <c r="E569" s="131" t="s">
        <v>762</v>
      </c>
      <c r="F569" s="35"/>
      <c r="G569" s="35"/>
      <c r="H569" s="35"/>
      <c r="I569" s="35"/>
      <c r="J569" s="35"/>
      <c r="K569" s="132" t="s">
        <v>840</v>
      </c>
      <c r="L569" s="35"/>
      <c r="M569" s="132" t="s">
        <v>1486</v>
      </c>
      <c r="N569" s="35"/>
      <c r="O569" s="132" t="s">
        <v>1487</v>
      </c>
      <c r="P569" s="35"/>
    </row>
    <row r="570" spans="1:16" ht="12.75">
      <c r="A570" s="77" t="s">
        <v>1</v>
      </c>
      <c r="B570" s="35"/>
      <c r="C570" s="77" t="s">
        <v>772</v>
      </c>
      <c r="D570" s="35"/>
      <c r="E570" s="77" t="s">
        <v>773</v>
      </c>
      <c r="F570" s="35"/>
      <c r="G570" s="35"/>
      <c r="H570" s="35"/>
      <c r="I570" s="35"/>
      <c r="J570" s="35"/>
      <c r="K570" s="50" t="s">
        <v>1</v>
      </c>
      <c r="L570" s="35"/>
      <c r="M570" s="50" t="s">
        <v>1486</v>
      </c>
      <c r="N570" s="35"/>
      <c r="O570" s="50" t="s">
        <v>1</v>
      </c>
      <c r="P570" s="35"/>
    </row>
    <row r="571" spans="1:16" ht="12.75">
      <c r="A571" s="131" t="s">
        <v>1</v>
      </c>
      <c r="B571" s="35"/>
      <c r="C571" s="131" t="s">
        <v>781</v>
      </c>
      <c r="D571" s="35"/>
      <c r="E571" s="131" t="s">
        <v>782</v>
      </c>
      <c r="F571" s="35"/>
      <c r="G571" s="35"/>
      <c r="H571" s="35"/>
      <c r="I571" s="35"/>
      <c r="J571" s="35"/>
      <c r="K571" s="132" t="s">
        <v>1488</v>
      </c>
      <c r="L571" s="35"/>
      <c r="M571" s="132" t="s">
        <v>1489</v>
      </c>
      <c r="N571" s="35"/>
      <c r="O571" s="132" t="s">
        <v>1490</v>
      </c>
      <c r="P571" s="35"/>
    </row>
    <row r="572" spans="1:16" ht="12.75">
      <c r="A572" s="77" t="s">
        <v>1</v>
      </c>
      <c r="B572" s="35"/>
      <c r="C572" s="77" t="s">
        <v>787</v>
      </c>
      <c r="D572" s="35"/>
      <c r="E572" s="77" t="s">
        <v>788</v>
      </c>
      <c r="F572" s="35"/>
      <c r="G572" s="35"/>
      <c r="H572" s="35"/>
      <c r="I572" s="35"/>
      <c r="J572" s="35"/>
      <c r="K572" s="50" t="s">
        <v>1</v>
      </c>
      <c r="L572" s="35"/>
      <c r="M572" s="50" t="s">
        <v>1489</v>
      </c>
      <c r="N572" s="35"/>
      <c r="O572" s="50" t="s">
        <v>1</v>
      </c>
      <c r="P572" s="35"/>
    </row>
    <row r="573" spans="1:16" ht="12.75">
      <c r="A573" s="131" t="s">
        <v>1</v>
      </c>
      <c r="B573" s="35"/>
      <c r="C573" s="131" t="s">
        <v>1062</v>
      </c>
      <c r="D573" s="35"/>
      <c r="E573" s="131" t="s">
        <v>1063</v>
      </c>
      <c r="F573" s="35"/>
      <c r="G573" s="35"/>
      <c r="H573" s="35"/>
      <c r="I573" s="35"/>
      <c r="J573" s="35"/>
      <c r="K573" s="132" t="s">
        <v>125</v>
      </c>
      <c r="L573" s="35"/>
      <c r="M573" s="132" t="s">
        <v>39</v>
      </c>
      <c r="N573" s="35"/>
      <c r="O573" s="132" t="s">
        <v>41</v>
      </c>
      <c r="P573" s="35"/>
    </row>
    <row r="574" spans="1:16" ht="12.75">
      <c r="A574" s="131" t="s">
        <v>1</v>
      </c>
      <c r="B574" s="35"/>
      <c r="C574" s="131" t="s">
        <v>1251</v>
      </c>
      <c r="D574" s="35"/>
      <c r="E574" s="131" t="s">
        <v>1252</v>
      </c>
      <c r="F574" s="35"/>
      <c r="G574" s="35"/>
      <c r="H574" s="35"/>
      <c r="I574" s="35"/>
      <c r="J574" s="35"/>
      <c r="K574" s="132" t="s">
        <v>1106</v>
      </c>
      <c r="L574" s="35"/>
      <c r="M574" s="132" t="s">
        <v>1491</v>
      </c>
      <c r="N574" s="35"/>
      <c r="O574" s="132" t="s">
        <v>1492</v>
      </c>
      <c r="P574" s="35"/>
    </row>
    <row r="575" spans="1:16" ht="12.75">
      <c r="A575" s="77" t="s">
        <v>1</v>
      </c>
      <c r="B575" s="35"/>
      <c r="C575" s="77" t="s">
        <v>1253</v>
      </c>
      <c r="D575" s="35"/>
      <c r="E575" s="77" t="s">
        <v>1252</v>
      </c>
      <c r="F575" s="35"/>
      <c r="G575" s="35"/>
      <c r="H575" s="35"/>
      <c r="I575" s="35"/>
      <c r="J575" s="35"/>
      <c r="K575" s="50" t="s">
        <v>1</v>
      </c>
      <c r="L575" s="35"/>
      <c r="M575" s="50" t="s">
        <v>1491</v>
      </c>
      <c r="N575" s="35"/>
      <c r="O575" s="50" t="s">
        <v>1</v>
      </c>
      <c r="P575" s="35"/>
    </row>
    <row r="576" spans="1:16" ht="12.75">
      <c r="A576" s="136" t="s">
        <v>1</v>
      </c>
      <c r="B576" s="35"/>
      <c r="C576" s="136" t="s">
        <v>1493</v>
      </c>
      <c r="D576" s="35"/>
      <c r="E576" s="136" t="s">
        <v>1494</v>
      </c>
      <c r="F576" s="35"/>
      <c r="G576" s="35"/>
      <c r="H576" s="35"/>
      <c r="I576" s="35"/>
      <c r="J576" s="35"/>
      <c r="K576" s="137" t="s">
        <v>1495</v>
      </c>
      <c r="L576" s="35"/>
      <c r="M576" s="137" t="s">
        <v>1496</v>
      </c>
      <c r="N576" s="35"/>
      <c r="O576" s="137" t="s">
        <v>1497</v>
      </c>
      <c r="P576" s="35"/>
    </row>
    <row r="577" spans="1:16" ht="12.75">
      <c r="A577" s="133"/>
      <c r="B577" s="35"/>
      <c r="C577" s="133" t="s">
        <v>1498</v>
      </c>
      <c r="D577" s="35"/>
      <c r="E577" s="133" t="s">
        <v>1499</v>
      </c>
      <c r="F577" s="35"/>
      <c r="G577" s="35"/>
      <c r="H577" s="35"/>
      <c r="I577" s="35"/>
      <c r="J577" s="35"/>
      <c r="K577" s="134" t="s">
        <v>864</v>
      </c>
      <c r="L577" s="35"/>
      <c r="M577" s="134" t="s">
        <v>1500</v>
      </c>
      <c r="N577" s="35"/>
      <c r="O577" s="134" t="s">
        <v>1501</v>
      </c>
      <c r="P577" s="35"/>
    </row>
    <row r="578" spans="1:16" ht="12.75">
      <c r="A578" s="131" t="s">
        <v>1</v>
      </c>
      <c r="B578" s="35"/>
      <c r="C578" s="131" t="s">
        <v>1062</v>
      </c>
      <c r="D578" s="35"/>
      <c r="E578" s="131" t="s">
        <v>1063</v>
      </c>
      <c r="F578" s="35"/>
      <c r="G578" s="35"/>
      <c r="H578" s="35"/>
      <c r="I578" s="35"/>
      <c r="J578" s="35"/>
      <c r="K578" s="132" t="s">
        <v>864</v>
      </c>
      <c r="L578" s="35"/>
      <c r="M578" s="132" t="s">
        <v>1500</v>
      </c>
      <c r="N578" s="35"/>
      <c r="O578" s="132" t="s">
        <v>1501</v>
      </c>
      <c r="P578" s="35"/>
    </row>
    <row r="579" spans="1:16" ht="12.75">
      <c r="A579" s="77" t="s">
        <v>1</v>
      </c>
      <c r="B579" s="35"/>
      <c r="C579" s="77" t="s">
        <v>1151</v>
      </c>
      <c r="D579" s="35"/>
      <c r="E579" s="77" t="s">
        <v>1152</v>
      </c>
      <c r="F579" s="35"/>
      <c r="G579" s="35"/>
      <c r="H579" s="35"/>
      <c r="I579" s="35"/>
      <c r="J579" s="35"/>
      <c r="K579" s="50" t="s">
        <v>1</v>
      </c>
      <c r="L579" s="35"/>
      <c r="M579" s="50" t="s">
        <v>1500</v>
      </c>
      <c r="N579" s="35"/>
      <c r="O579" s="50" t="s">
        <v>1</v>
      </c>
      <c r="P579" s="35"/>
    </row>
    <row r="580" spans="1:16" ht="12.75">
      <c r="A580" s="133"/>
      <c r="B580" s="35"/>
      <c r="C580" s="133" t="s">
        <v>1502</v>
      </c>
      <c r="D580" s="35"/>
      <c r="E580" s="133" t="s">
        <v>1503</v>
      </c>
      <c r="F580" s="35"/>
      <c r="G580" s="35"/>
      <c r="H580" s="35"/>
      <c r="I580" s="35"/>
      <c r="J580" s="35"/>
      <c r="K580" s="134" t="s">
        <v>1504</v>
      </c>
      <c r="L580" s="35"/>
      <c r="M580" s="134" t="s">
        <v>1505</v>
      </c>
      <c r="N580" s="35"/>
      <c r="O580" s="134" t="s">
        <v>1506</v>
      </c>
      <c r="P580" s="35"/>
    </row>
    <row r="581" spans="1:16" ht="12.75">
      <c r="A581" s="131" t="s">
        <v>1</v>
      </c>
      <c r="B581" s="35"/>
      <c r="C581" s="131" t="s">
        <v>1251</v>
      </c>
      <c r="D581" s="35"/>
      <c r="E581" s="131" t="s">
        <v>1252</v>
      </c>
      <c r="F581" s="35"/>
      <c r="G581" s="35"/>
      <c r="H581" s="35"/>
      <c r="I581" s="35"/>
      <c r="J581" s="35"/>
      <c r="K581" s="132" t="s">
        <v>1504</v>
      </c>
      <c r="L581" s="35"/>
      <c r="M581" s="132" t="s">
        <v>1505</v>
      </c>
      <c r="N581" s="35"/>
      <c r="O581" s="132" t="s">
        <v>1506</v>
      </c>
      <c r="P581" s="35"/>
    </row>
    <row r="582" spans="1:16" ht="12.75">
      <c r="A582" s="77" t="s">
        <v>1</v>
      </c>
      <c r="B582" s="35"/>
      <c r="C582" s="77" t="s">
        <v>1253</v>
      </c>
      <c r="D582" s="35"/>
      <c r="E582" s="77" t="s">
        <v>1252</v>
      </c>
      <c r="F582" s="35"/>
      <c r="G582" s="35"/>
      <c r="H582" s="35"/>
      <c r="I582" s="35"/>
      <c r="J582" s="35"/>
      <c r="K582" s="50" t="s">
        <v>1</v>
      </c>
      <c r="L582" s="35"/>
      <c r="M582" s="50" t="s">
        <v>1505</v>
      </c>
      <c r="N582" s="35"/>
      <c r="O582" s="50" t="s">
        <v>1</v>
      </c>
      <c r="P582" s="35"/>
    </row>
    <row r="583" spans="1:16" ht="12.75">
      <c r="A583" s="133"/>
      <c r="B583" s="35"/>
      <c r="C583" s="133" t="s">
        <v>1507</v>
      </c>
      <c r="D583" s="35"/>
      <c r="E583" s="133" t="s">
        <v>1508</v>
      </c>
      <c r="F583" s="35"/>
      <c r="G583" s="35"/>
      <c r="H583" s="35"/>
      <c r="I583" s="35"/>
      <c r="J583" s="35"/>
      <c r="K583" s="134" t="s">
        <v>1509</v>
      </c>
      <c r="L583" s="35"/>
      <c r="M583" s="134" t="s">
        <v>1510</v>
      </c>
      <c r="N583" s="35"/>
      <c r="O583" s="134" t="s">
        <v>1511</v>
      </c>
      <c r="P583" s="35"/>
    </row>
    <row r="584" spans="1:16" ht="12.75">
      <c r="A584" s="131" t="s">
        <v>1</v>
      </c>
      <c r="B584" s="35"/>
      <c r="C584" s="131" t="s">
        <v>1251</v>
      </c>
      <c r="D584" s="35"/>
      <c r="E584" s="131" t="s">
        <v>1252</v>
      </c>
      <c r="F584" s="35"/>
      <c r="G584" s="35"/>
      <c r="H584" s="35"/>
      <c r="I584" s="35"/>
      <c r="J584" s="35"/>
      <c r="K584" s="132" t="s">
        <v>1509</v>
      </c>
      <c r="L584" s="35"/>
      <c r="M584" s="132" t="s">
        <v>1510</v>
      </c>
      <c r="N584" s="35"/>
      <c r="O584" s="132" t="s">
        <v>1511</v>
      </c>
      <c r="P584" s="35"/>
    </row>
    <row r="585" spans="1:16" ht="12.75">
      <c r="A585" s="77" t="s">
        <v>1</v>
      </c>
      <c r="B585" s="35"/>
      <c r="C585" s="77" t="s">
        <v>1253</v>
      </c>
      <c r="D585" s="35"/>
      <c r="E585" s="77" t="s">
        <v>1252</v>
      </c>
      <c r="F585" s="35"/>
      <c r="G585" s="35"/>
      <c r="H585" s="35"/>
      <c r="I585" s="35"/>
      <c r="J585" s="35"/>
      <c r="K585" s="50" t="s">
        <v>1</v>
      </c>
      <c r="L585" s="35"/>
      <c r="M585" s="50" t="s">
        <v>1510</v>
      </c>
      <c r="N585" s="35"/>
      <c r="O585" s="50" t="s">
        <v>1</v>
      </c>
      <c r="P585" s="35"/>
    </row>
    <row r="586" spans="1:16" ht="24.75" customHeight="1">
      <c r="A586" s="133"/>
      <c r="B586" s="35"/>
      <c r="C586" s="153" t="s">
        <v>1512</v>
      </c>
      <c r="D586" s="146"/>
      <c r="E586" s="154" t="s">
        <v>1513</v>
      </c>
      <c r="F586" s="155"/>
      <c r="G586" s="155"/>
      <c r="H586" s="155"/>
      <c r="I586" s="155"/>
      <c r="J586" s="155"/>
      <c r="K586" s="152" t="s">
        <v>1514</v>
      </c>
      <c r="L586" s="146"/>
      <c r="M586" s="152" t="s">
        <v>1515</v>
      </c>
      <c r="N586" s="146"/>
      <c r="O586" s="152" t="s">
        <v>1516</v>
      </c>
      <c r="P586" s="146"/>
    </row>
    <row r="587" spans="1:16" ht="12.75">
      <c r="A587" s="131" t="s">
        <v>1</v>
      </c>
      <c r="B587" s="35"/>
      <c r="C587" s="131" t="s">
        <v>1251</v>
      </c>
      <c r="D587" s="35"/>
      <c r="E587" s="131" t="s">
        <v>1252</v>
      </c>
      <c r="F587" s="35"/>
      <c r="G587" s="35"/>
      <c r="H587" s="35"/>
      <c r="I587" s="35"/>
      <c r="J587" s="35"/>
      <c r="K587" s="132" t="s">
        <v>1514</v>
      </c>
      <c r="L587" s="35"/>
      <c r="M587" s="132" t="s">
        <v>1515</v>
      </c>
      <c r="N587" s="35"/>
      <c r="O587" s="132" t="s">
        <v>1516</v>
      </c>
      <c r="P587" s="35"/>
    </row>
    <row r="588" spans="1:16" ht="12.75">
      <c r="A588" s="77" t="s">
        <v>1</v>
      </c>
      <c r="B588" s="35"/>
      <c r="C588" s="77" t="s">
        <v>1253</v>
      </c>
      <c r="D588" s="35"/>
      <c r="E588" s="77" t="s">
        <v>1252</v>
      </c>
      <c r="F588" s="35"/>
      <c r="G588" s="35"/>
      <c r="H588" s="35"/>
      <c r="I588" s="35"/>
      <c r="J588" s="35"/>
      <c r="K588" s="50" t="s">
        <v>1</v>
      </c>
      <c r="L588" s="35"/>
      <c r="M588" s="50" t="s">
        <v>1515</v>
      </c>
      <c r="N588" s="35"/>
      <c r="O588" s="50" t="s">
        <v>1</v>
      </c>
      <c r="P588" s="35"/>
    </row>
    <row r="589" spans="1:16" ht="12.75">
      <c r="A589" s="133"/>
      <c r="B589" s="35"/>
      <c r="C589" s="133" t="s">
        <v>1517</v>
      </c>
      <c r="D589" s="35"/>
      <c r="E589" s="133" t="s">
        <v>1518</v>
      </c>
      <c r="F589" s="35"/>
      <c r="G589" s="35"/>
      <c r="H589" s="35"/>
      <c r="I589" s="35"/>
      <c r="J589" s="35"/>
      <c r="K589" s="134" t="s">
        <v>533</v>
      </c>
      <c r="L589" s="35"/>
      <c r="M589" s="134" t="s">
        <v>39</v>
      </c>
      <c r="N589" s="35"/>
      <c r="O589" s="134" t="s">
        <v>41</v>
      </c>
      <c r="P589" s="35"/>
    </row>
    <row r="590" spans="1:16" ht="12.75">
      <c r="A590" s="131" t="s">
        <v>1</v>
      </c>
      <c r="B590" s="35"/>
      <c r="C590" s="131" t="s">
        <v>1251</v>
      </c>
      <c r="D590" s="35"/>
      <c r="E590" s="131" t="s">
        <v>1252</v>
      </c>
      <c r="F590" s="35"/>
      <c r="G590" s="35"/>
      <c r="H590" s="35"/>
      <c r="I590" s="35"/>
      <c r="J590" s="35"/>
      <c r="K590" s="132" t="s">
        <v>533</v>
      </c>
      <c r="L590" s="35"/>
      <c r="M590" s="132" t="s">
        <v>39</v>
      </c>
      <c r="N590" s="35"/>
      <c r="O590" s="132" t="s">
        <v>41</v>
      </c>
      <c r="P590" s="35"/>
    </row>
    <row r="591" spans="1:16" ht="12.75">
      <c r="A591" s="133"/>
      <c r="B591" s="35"/>
      <c r="C591" s="133" t="s">
        <v>1519</v>
      </c>
      <c r="D591" s="35"/>
      <c r="E591" s="133" t="s">
        <v>1520</v>
      </c>
      <c r="F591" s="35"/>
      <c r="G591" s="35"/>
      <c r="H591" s="35"/>
      <c r="I591" s="35"/>
      <c r="J591" s="35"/>
      <c r="K591" s="134" t="s">
        <v>1521</v>
      </c>
      <c r="L591" s="35"/>
      <c r="M591" s="134" t="s">
        <v>1522</v>
      </c>
      <c r="N591" s="35"/>
      <c r="O591" s="134" t="s">
        <v>1523</v>
      </c>
      <c r="P591" s="35"/>
    </row>
    <row r="592" spans="1:16" ht="12.75">
      <c r="A592" s="131" t="s">
        <v>1</v>
      </c>
      <c r="B592" s="35"/>
      <c r="C592" s="131" t="s">
        <v>1251</v>
      </c>
      <c r="D592" s="35"/>
      <c r="E592" s="131" t="s">
        <v>1252</v>
      </c>
      <c r="F592" s="35"/>
      <c r="G592" s="35"/>
      <c r="H592" s="35"/>
      <c r="I592" s="35"/>
      <c r="J592" s="35"/>
      <c r="K592" s="132" t="s">
        <v>1521</v>
      </c>
      <c r="L592" s="35"/>
      <c r="M592" s="132" t="s">
        <v>1522</v>
      </c>
      <c r="N592" s="35"/>
      <c r="O592" s="132" t="s">
        <v>1523</v>
      </c>
      <c r="P592" s="35"/>
    </row>
    <row r="593" spans="1:16" ht="12.75">
      <c r="A593" s="77" t="s">
        <v>1</v>
      </c>
      <c r="B593" s="35"/>
      <c r="C593" s="77" t="s">
        <v>1253</v>
      </c>
      <c r="D593" s="35"/>
      <c r="E593" s="77" t="s">
        <v>1252</v>
      </c>
      <c r="F593" s="35"/>
      <c r="G593" s="35"/>
      <c r="H593" s="35"/>
      <c r="I593" s="35"/>
      <c r="J593" s="35"/>
      <c r="K593" s="50" t="s">
        <v>1</v>
      </c>
      <c r="L593" s="35"/>
      <c r="M593" s="50" t="s">
        <v>1522</v>
      </c>
      <c r="N593" s="35"/>
      <c r="O593" s="50" t="s">
        <v>1</v>
      </c>
      <c r="P593" s="35"/>
    </row>
    <row r="594" spans="1:16" ht="12.75">
      <c r="A594" s="133"/>
      <c r="B594" s="35"/>
      <c r="C594" s="133" t="s">
        <v>1524</v>
      </c>
      <c r="D594" s="35"/>
      <c r="E594" s="133" t="s">
        <v>1525</v>
      </c>
      <c r="F594" s="35"/>
      <c r="G594" s="35"/>
      <c r="H594" s="35"/>
      <c r="I594" s="35"/>
      <c r="J594" s="35"/>
      <c r="K594" s="134" t="s">
        <v>1526</v>
      </c>
      <c r="L594" s="35"/>
      <c r="M594" s="134" t="s">
        <v>39</v>
      </c>
      <c r="N594" s="35"/>
      <c r="O594" s="134" t="s">
        <v>41</v>
      </c>
      <c r="P594" s="35"/>
    </row>
    <row r="595" spans="1:16" ht="12.75">
      <c r="A595" s="131" t="s">
        <v>1</v>
      </c>
      <c r="B595" s="35"/>
      <c r="C595" s="131" t="s">
        <v>1251</v>
      </c>
      <c r="D595" s="35"/>
      <c r="E595" s="131" t="s">
        <v>1252</v>
      </c>
      <c r="F595" s="35"/>
      <c r="G595" s="35"/>
      <c r="H595" s="35"/>
      <c r="I595" s="35"/>
      <c r="J595" s="35"/>
      <c r="K595" s="132" t="s">
        <v>1526</v>
      </c>
      <c r="L595" s="35"/>
      <c r="M595" s="132" t="s">
        <v>39</v>
      </c>
      <c r="N595" s="35"/>
      <c r="O595" s="132" t="s">
        <v>41</v>
      </c>
      <c r="P595" s="35"/>
    </row>
    <row r="596" spans="1:16" ht="12.75">
      <c r="A596" s="133"/>
      <c r="B596" s="35"/>
      <c r="C596" s="133" t="s">
        <v>1527</v>
      </c>
      <c r="D596" s="35"/>
      <c r="E596" s="133" t="s">
        <v>1528</v>
      </c>
      <c r="F596" s="35"/>
      <c r="G596" s="35"/>
      <c r="H596" s="35"/>
      <c r="I596" s="35"/>
      <c r="J596" s="35"/>
      <c r="K596" s="134" t="s">
        <v>1529</v>
      </c>
      <c r="L596" s="35"/>
      <c r="M596" s="134" t="s">
        <v>39</v>
      </c>
      <c r="N596" s="35"/>
      <c r="O596" s="134" t="s">
        <v>41</v>
      </c>
      <c r="P596" s="35"/>
    </row>
    <row r="597" spans="1:16" ht="12.75">
      <c r="A597" s="131" t="s">
        <v>1</v>
      </c>
      <c r="B597" s="35"/>
      <c r="C597" s="131" t="s">
        <v>1251</v>
      </c>
      <c r="D597" s="35"/>
      <c r="E597" s="131" t="s">
        <v>1252</v>
      </c>
      <c r="F597" s="35"/>
      <c r="G597" s="35"/>
      <c r="H597" s="35"/>
      <c r="I597" s="35"/>
      <c r="J597" s="35"/>
      <c r="K597" s="132" t="s">
        <v>1529</v>
      </c>
      <c r="L597" s="35"/>
      <c r="M597" s="132" t="s">
        <v>39</v>
      </c>
      <c r="N597" s="35"/>
      <c r="O597" s="132" t="s">
        <v>41</v>
      </c>
      <c r="P597" s="35"/>
    </row>
    <row r="598" spans="1:16" ht="28.5" customHeight="1">
      <c r="A598" s="133"/>
      <c r="B598" s="35"/>
      <c r="C598" s="153" t="s">
        <v>1530</v>
      </c>
      <c r="D598" s="146"/>
      <c r="E598" s="151" t="s">
        <v>1531</v>
      </c>
      <c r="F598" s="148"/>
      <c r="G598" s="148"/>
      <c r="H598" s="148"/>
      <c r="I598" s="148"/>
      <c r="J598" s="148"/>
      <c r="K598" s="152" t="s">
        <v>1532</v>
      </c>
      <c r="L598" s="146"/>
      <c r="M598" s="152" t="s">
        <v>1533</v>
      </c>
      <c r="N598" s="146"/>
      <c r="O598" s="152" t="s">
        <v>1534</v>
      </c>
      <c r="P598" s="146"/>
    </row>
    <row r="599" spans="1:16" ht="12.75">
      <c r="A599" s="131" t="s">
        <v>1</v>
      </c>
      <c r="B599" s="35"/>
      <c r="C599" s="131" t="s">
        <v>1251</v>
      </c>
      <c r="D599" s="35"/>
      <c r="E599" s="131" t="s">
        <v>1252</v>
      </c>
      <c r="F599" s="35"/>
      <c r="G599" s="35"/>
      <c r="H599" s="35"/>
      <c r="I599" s="35"/>
      <c r="J599" s="35"/>
      <c r="K599" s="132" t="s">
        <v>1532</v>
      </c>
      <c r="L599" s="35"/>
      <c r="M599" s="132" t="s">
        <v>1533</v>
      </c>
      <c r="N599" s="35"/>
      <c r="O599" s="132" t="s">
        <v>1534</v>
      </c>
      <c r="P599" s="35"/>
    </row>
    <row r="600" spans="1:16" ht="12.75">
      <c r="A600" s="77" t="s">
        <v>1</v>
      </c>
      <c r="B600" s="35"/>
      <c r="C600" s="77" t="s">
        <v>1253</v>
      </c>
      <c r="D600" s="35"/>
      <c r="E600" s="77" t="s">
        <v>1252</v>
      </c>
      <c r="F600" s="35"/>
      <c r="G600" s="35"/>
      <c r="H600" s="35"/>
      <c r="I600" s="35"/>
      <c r="J600" s="35"/>
      <c r="K600" s="50" t="s">
        <v>1</v>
      </c>
      <c r="L600" s="35"/>
      <c r="M600" s="50" t="s">
        <v>1533</v>
      </c>
      <c r="N600" s="35"/>
      <c r="O600" s="50" t="s">
        <v>1</v>
      </c>
      <c r="P600" s="35"/>
    </row>
    <row r="601" spans="1:16" ht="12.75">
      <c r="A601" s="133"/>
      <c r="B601" s="35"/>
      <c r="C601" s="133" t="s">
        <v>1535</v>
      </c>
      <c r="D601" s="35"/>
      <c r="E601" s="133" t="s">
        <v>1536</v>
      </c>
      <c r="F601" s="35"/>
      <c r="G601" s="35"/>
      <c r="H601" s="35"/>
      <c r="I601" s="35"/>
      <c r="J601" s="35"/>
      <c r="K601" s="134" t="s">
        <v>1537</v>
      </c>
      <c r="L601" s="35"/>
      <c r="M601" s="134" t="s">
        <v>1538</v>
      </c>
      <c r="N601" s="35"/>
      <c r="O601" s="134" t="s">
        <v>1539</v>
      </c>
      <c r="P601" s="35"/>
    </row>
    <row r="602" spans="1:16" ht="12.75">
      <c r="A602" s="131" t="s">
        <v>1</v>
      </c>
      <c r="B602" s="35"/>
      <c r="C602" s="131" t="s">
        <v>1251</v>
      </c>
      <c r="D602" s="35"/>
      <c r="E602" s="131" t="s">
        <v>1252</v>
      </c>
      <c r="F602" s="35"/>
      <c r="G602" s="35"/>
      <c r="H602" s="35"/>
      <c r="I602" s="35"/>
      <c r="J602" s="35"/>
      <c r="K602" s="132" t="s">
        <v>1537</v>
      </c>
      <c r="L602" s="35"/>
      <c r="M602" s="132" t="s">
        <v>1538</v>
      </c>
      <c r="N602" s="35"/>
      <c r="O602" s="132" t="s">
        <v>1539</v>
      </c>
      <c r="P602" s="35"/>
    </row>
    <row r="603" spans="1:16" ht="12.75">
      <c r="A603" s="77" t="s">
        <v>1</v>
      </c>
      <c r="B603" s="35"/>
      <c r="C603" s="77" t="s">
        <v>1253</v>
      </c>
      <c r="D603" s="35"/>
      <c r="E603" s="77" t="s">
        <v>1252</v>
      </c>
      <c r="F603" s="35"/>
      <c r="G603" s="35"/>
      <c r="H603" s="35"/>
      <c r="I603" s="35"/>
      <c r="J603" s="35"/>
      <c r="K603" s="50" t="s">
        <v>1</v>
      </c>
      <c r="L603" s="35"/>
      <c r="M603" s="50" t="s">
        <v>1538</v>
      </c>
      <c r="N603" s="35"/>
      <c r="O603" s="50" t="s">
        <v>1</v>
      </c>
      <c r="P603" s="35"/>
    </row>
    <row r="604" spans="1:16" ht="12.75">
      <c r="A604" s="133"/>
      <c r="B604" s="35"/>
      <c r="C604" s="133" t="s">
        <v>1540</v>
      </c>
      <c r="D604" s="35"/>
      <c r="E604" s="133" t="s">
        <v>1541</v>
      </c>
      <c r="F604" s="35"/>
      <c r="G604" s="35"/>
      <c r="H604" s="35"/>
      <c r="I604" s="35"/>
      <c r="J604" s="35"/>
      <c r="K604" s="134" t="s">
        <v>1542</v>
      </c>
      <c r="L604" s="35"/>
      <c r="M604" s="134" t="s">
        <v>864</v>
      </c>
      <c r="N604" s="35"/>
      <c r="O604" s="134" t="s">
        <v>1543</v>
      </c>
      <c r="P604" s="35"/>
    </row>
    <row r="605" spans="1:16" ht="12.75">
      <c r="A605" s="131" t="s">
        <v>1</v>
      </c>
      <c r="B605" s="35"/>
      <c r="C605" s="131" t="s">
        <v>1251</v>
      </c>
      <c r="D605" s="35"/>
      <c r="E605" s="131" t="s">
        <v>1252</v>
      </c>
      <c r="F605" s="35"/>
      <c r="G605" s="35"/>
      <c r="H605" s="35"/>
      <c r="I605" s="35"/>
      <c r="J605" s="35"/>
      <c r="K605" s="132" t="s">
        <v>1542</v>
      </c>
      <c r="L605" s="35"/>
      <c r="M605" s="132" t="s">
        <v>864</v>
      </c>
      <c r="N605" s="35"/>
      <c r="O605" s="132" t="s">
        <v>1543</v>
      </c>
      <c r="P605" s="35"/>
    </row>
    <row r="606" spans="1:16" ht="12.75">
      <c r="A606" s="77" t="s">
        <v>1</v>
      </c>
      <c r="B606" s="35"/>
      <c r="C606" s="77" t="s">
        <v>1253</v>
      </c>
      <c r="D606" s="35"/>
      <c r="E606" s="77" t="s">
        <v>1252</v>
      </c>
      <c r="F606" s="35"/>
      <c r="G606" s="35"/>
      <c r="H606" s="35"/>
      <c r="I606" s="35"/>
      <c r="J606" s="35"/>
      <c r="K606" s="50" t="s">
        <v>1</v>
      </c>
      <c r="L606" s="35"/>
      <c r="M606" s="50" t="s">
        <v>864</v>
      </c>
      <c r="N606" s="35"/>
      <c r="O606" s="50" t="s">
        <v>1</v>
      </c>
      <c r="P606" s="35"/>
    </row>
    <row r="607" spans="1:16" ht="12.75">
      <c r="A607" s="133"/>
      <c r="B607" s="35"/>
      <c r="C607" s="133" t="s">
        <v>1544</v>
      </c>
      <c r="D607" s="35"/>
      <c r="E607" s="133" t="s">
        <v>1545</v>
      </c>
      <c r="F607" s="35"/>
      <c r="G607" s="35"/>
      <c r="H607" s="35"/>
      <c r="I607" s="35"/>
      <c r="J607" s="35"/>
      <c r="K607" s="134" t="s">
        <v>1546</v>
      </c>
      <c r="L607" s="35"/>
      <c r="M607" s="134" t="s">
        <v>39</v>
      </c>
      <c r="N607" s="35"/>
      <c r="O607" s="134" t="s">
        <v>41</v>
      </c>
      <c r="P607" s="35"/>
    </row>
    <row r="608" spans="1:16" ht="12.75">
      <c r="A608" s="131" t="s">
        <v>1</v>
      </c>
      <c r="B608" s="35"/>
      <c r="C608" s="131" t="s">
        <v>1251</v>
      </c>
      <c r="D608" s="35"/>
      <c r="E608" s="131" t="s">
        <v>1252</v>
      </c>
      <c r="F608" s="35"/>
      <c r="G608" s="35"/>
      <c r="H608" s="35"/>
      <c r="I608" s="35"/>
      <c r="J608" s="35"/>
      <c r="K608" s="132" t="s">
        <v>1546</v>
      </c>
      <c r="L608" s="35"/>
      <c r="M608" s="132" t="s">
        <v>39</v>
      </c>
      <c r="N608" s="35"/>
      <c r="O608" s="132" t="s">
        <v>41</v>
      </c>
      <c r="P608" s="35"/>
    </row>
    <row r="609" spans="1:16" ht="12.75">
      <c r="A609" s="133"/>
      <c r="B609" s="35"/>
      <c r="C609" s="133" t="s">
        <v>1547</v>
      </c>
      <c r="D609" s="35"/>
      <c r="E609" s="133" t="s">
        <v>1548</v>
      </c>
      <c r="F609" s="35"/>
      <c r="G609" s="35"/>
      <c r="H609" s="35"/>
      <c r="I609" s="35"/>
      <c r="J609" s="35"/>
      <c r="K609" s="134" t="s">
        <v>1549</v>
      </c>
      <c r="L609" s="35"/>
      <c r="M609" s="134" t="s">
        <v>1550</v>
      </c>
      <c r="N609" s="35"/>
      <c r="O609" s="134" t="s">
        <v>1551</v>
      </c>
      <c r="P609" s="35"/>
    </row>
    <row r="610" spans="1:16" ht="12.75">
      <c r="A610" s="131" t="s">
        <v>1</v>
      </c>
      <c r="B610" s="35"/>
      <c r="C610" s="131" t="s">
        <v>1251</v>
      </c>
      <c r="D610" s="35"/>
      <c r="E610" s="131" t="s">
        <v>1252</v>
      </c>
      <c r="F610" s="35"/>
      <c r="G610" s="35"/>
      <c r="H610" s="35"/>
      <c r="I610" s="35"/>
      <c r="J610" s="35"/>
      <c r="K610" s="132" t="s">
        <v>1549</v>
      </c>
      <c r="L610" s="35"/>
      <c r="M610" s="132" t="s">
        <v>1550</v>
      </c>
      <c r="N610" s="35"/>
      <c r="O610" s="132" t="s">
        <v>1551</v>
      </c>
      <c r="P610" s="35"/>
    </row>
    <row r="611" spans="1:16" ht="12.75">
      <c r="A611" s="77" t="s">
        <v>1</v>
      </c>
      <c r="B611" s="35"/>
      <c r="C611" s="77" t="s">
        <v>1253</v>
      </c>
      <c r="D611" s="35"/>
      <c r="E611" s="77" t="s">
        <v>1252</v>
      </c>
      <c r="F611" s="35"/>
      <c r="G611" s="35"/>
      <c r="H611" s="35"/>
      <c r="I611" s="35"/>
      <c r="J611" s="35"/>
      <c r="K611" s="50" t="s">
        <v>1</v>
      </c>
      <c r="L611" s="35"/>
      <c r="M611" s="50" t="s">
        <v>1550</v>
      </c>
      <c r="N611" s="35"/>
      <c r="O611" s="50" t="s">
        <v>1</v>
      </c>
      <c r="P611" s="35"/>
    </row>
    <row r="612" spans="1:16" ht="12.75">
      <c r="A612" s="136" t="s">
        <v>1</v>
      </c>
      <c r="B612" s="35"/>
      <c r="C612" s="136" t="s">
        <v>1552</v>
      </c>
      <c r="D612" s="35"/>
      <c r="E612" s="136" t="s">
        <v>1553</v>
      </c>
      <c r="F612" s="35"/>
      <c r="G612" s="35"/>
      <c r="H612" s="35"/>
      <c r="I612" s="35"/>
      <c r="J612" s="35"/>
      <c r="K612" s="137" t="s">
        <v>1554</v>
      </c>
      <c r="L612" s="35"/>
      <c r="M612" s="137" t="s">
        <v>1555</v>
      </c>
      <c r="N612" s="35"/>
      <c r="O612" s="137" t="s">
        <v>1556</v>
      </c>
      <c r="P612" s="35"/>
    </row>
    <row r="613" spans="1:16" ht="12.75">
      <c r="A613" s="133"/>
      <c r="B613" s="35"/>
      <c r="C613" s="133" t="s">
        <v>705</v>
      </c>
      <c r="D613" s="35"/>
      <c r="E613" s="133" t="s">
        <v>1557</v>
      </c>
      <c r="F613" s="35"/>
      <c r="G613" s="35"/>
      <c r="H613" s="35"/>
      <c r="I613" s="35"/>
      <c r="J613" s="35"/>
      <c r="K613" s="134" t="s">
        <v>431</v>
      </c>
      <c r="L613" s="35"/>
      <c r="M613" s="134" t="s">
        <v>1558</v>
      </c>
      <c r="N613" s="35"/>
      <c r="O613" s="134" t="s">
        <v>1559</v>
      </c>
      <c r="P613" s="35"/>
    </row>
    <row r="614" spans="1:16" ht="12.75">
      <c r="A614" s="131" t="s">
        <v>1</v>
      </c>
      <c r="B614" s="35"/>
      <c r="C614" s="131" t="s">
        <v>781</v>
      </c>
      <c r="D614" s="35"/>
      <c r="E614" s="131" t="s">
        <v>782</v>
      </c>
      <c r="F614" s="35"/>
      <c r="G614" s="35"/>
      <c r="H614" s="35"/>
      <c r="I614" s="35"/>
      <c r="J614" s="35"/>
      <c r="K614" s="132" t="s">
        <v>431</v>
      </c>
      <c r="L614" s="35"/>
      <c r="M614" s="132" t="s">
        <v>1558</v>
      </c>
      <c r="N614" s="35"/>
      <c r="O614" s="132" t="s">
        <v>1559</v>
      </c>
      <c r="P614" s="35"/>
    </row>
    <row r="615" spans="1:16" ht="12.75">
      <c r="A615" s="77" t="s">
        <v>1</v>
      </c>
      <c r="B615" s="35"/>
      <c r="C615" s="77" t="s">
        <v>787</v>
      </c>
      <c r="D615" s="35"/>
      <c r="E615" s="77" t="s">
        <v>788</v>
      </c>
      <c r="F615" s="35"/>
      <c r="G615" s="35"/>
      <c r="H615" s="35"/>
      <c r="I615" s="35"/>
      <c r="J615" s="35"/>
      <c r="K615" s="50" t="s">
        <v>1</v>
      </c>
      <c r="L615" s="35"/>
      <c r="M615" s="50" t="s">
        <v>1558</v>
      </c>
      <c r="N615" s="35"/>
      <c r="O615" s="50" t="s">
        <v>1</v>
      </c>
      <c r="P615" s="35"/>
    </row>
    <row r="616" spans="1:16" ht="12.75">
      <c r="A616" s="133"/>
      <c r="B616" s="35"/>
      <c r="C616" s="133" t="s">
        <v>744</v>
      </c>
      <c r="D616" s="35"/>
      <c r="E616" s="133" t="s">
        <v>1560</v>
      </c>
      <c r="F616" s="35"/>
      <c r="G616" s="35"/>
      <c r="H616" s="35"/>
      <c r="I616" s="35"/>
      <c r="J616" s="35"/>
      <c r="K616" s="134" t="s">
        <v>1561</v>
      </c>
      <c r="L616" s="35"/>
      <c r="M616" s="134" t="s">
        <v>1562</v>
      </c>
      <c r="N616" s="35"/>
      <c r="O616" s="134" t="s">
        <v>1563</v>
      </c>
      <c r="P616" s="35"/>
    </row>
    <row r="617" spans="1:16" ht="12.75">
      <c r="A617" s="131" t="s">
        <v>1</v>
      </c>
      <c r="B617" s="35"/>
      <c r="C617" s="131" t="s">
        <v>781</v>
      </c>
      <c r="D617" s="35"/>
      <c r="E617" s="131" t="s">
        <v>782</v>
      </c>
      <c r="F617" s="35"/>
      <c r="G617" s="35"/>
      <c r="H617" s="35"/>
      <c r="I617" s="35"/>
      <c r="J617" s="35"/>
      <c r="K617" s="132" t="s">
        <v>1561</v>
      </c>
      <c r="L617" s="35"/>
      <c r="M617" s="132" t="s">
        <v>1562</v>
      </c>
      <c r="N617" s="35"/>
      <c r="O617" s="132" t="s">
        <v>1563</v>
      </c>
      <c r="P617" s="35"/>
    </row>
    <row r="618" spans="1:16" ht="12.75">
      <c r="A618" s="77" t="s">
        <v>1</v>
      </c>
      <c r="B618" s="35"/>
      <c r="C618" s="77" t="s">
        <v>787</v>
      </c>
      <c r="D618" s="35"/>
      <c r="E618" s="77" t="s">
        <v>788</v>
      </c>
      <c r="F618" s="35"/>
      <c r="G618" s="35"/>
      <c r="H618" s="35"/>
      <c r="I618" s="35"/>
      <c r="J618" s="35"/>
      <c r="K618" s="50" t="s">
        <v>1</v>
      </c>
      <c r="L618" s="35"/>
      <c r="M618" s="50" t="s">
        <v>1562</v>
      </c>
      <c r="N618" s="35"/>
      <c r="O618" s="50" t="s">
        <v>1</v>
      </c>
      <c r="P618" s="35"/>
    </row>
    <row r="619" spans="1:16" ht="12.75">
      <c r="A619" s="133"/>
      <c r="B619" s="35"/>
      <c r="C619" s="133" t="s">
        <v>826</v>
      </c>
      <c r="D619" s="35"/>
      <c r="E619" s="133" t="s">
        <v>1564</v>
      </c>
      <c r="F619" s="35"/>
      <c r="G619" s="35"/>
      <c r="H619" s="35"/>
      <c r="I619" s="35"/>
      <c r="J619" s="35"/>
      <c r="K619" s="134" t="s">
        <v>199</v>
      </c>
      <c r="L619" s="35"/>
      <c r="M619" s="134" t="s">
        <v>1565</v>
      </c>
      <c r="N619" s="35"/>
      <c r="O619" s="134" t="s">
        <v>1566</v>
      </c>
      <c r="P619" s="35"/>
    </row>
    <row r="620" spans="1:16" ht="12.75">
      <c r="A620" s="131" t="s">
        <v>1</v>
      </c>
      <c r="B620" s="35"/>
      <c r="C620" s="131" t="s">
        <v>781</v>
      </c>
      <c r="D620" s="35"/>
      <c r="E620" s="131" t="s">
        <v>782</v>
      </c>
      <c r="F620" s="35"/>
      <c r="G620" s="35"/>
      <c r="H620" s="35"/>
      <c r="I620" s="35"/>
      <c r="J620" s="35"/>
      <c r="K620" s="132" t="s">
        <v>199</v>
      </c>
      <c r="L620" s="35"/>
      <c r="M620" s="132" t="s">
        <v>1565</v>
      </c>
      <c r="N620" s="35"/>
      <c r="O620" s="132" t="s">
        <v>1566</v>
      </c>
      <c r="P620" s="35"/>
    </row>
    <row r="621" spans="1:16" ht="12.75">
      <c r="A621" s="77" t="s">
        <v>1</v>
      </c>
      <c r="B621" s="35"/>
      <c r="C621" s="77" t="s">
        <v>787</v>
      </c>
      <c r="D621" s="35"/>
      <c r="E621" s="77" t="s">
        <v>788</v>
      </c>
      <c r="F621" s="35"/>
      <c r="G621" s="35"/>
      <c r="H621" s="35"/>
      <c r="I621" s="35"/>
      <c r="J621" s="35"/>
      <c r="K621" s="50" t="s">
        <v>1</v>
      </c>
      <c r="L621" s="35"/>
      <c r="M621" s="50" t="s">
        <v>1565</v>
      </c>
      <c r="N621" s="35"/>
      <c r="O621" s="50" t="s">
        <v>1</v>
      </c>
      <c r="P621" s="35"/>
    </row>
    <row r="622" spans="1:16" ht="12.75">
      <c r="A622" s="133"/>
      <c r="B622" s="35"/>
      <c r="C622" s="133" t="s">
        <v>923</v>
      </c>
      <c r="D622" s="35"/>
      <c r="E622" s="133" t="s">
        <v>1567</v>
      </c>
      <c r="F622" s="35"/>
      <c r="G622" s="35"/>
      <c r="H622" s="35"/>
      <c r="I622" s="35"/>
      <c r="J622" s="35"/>
      <c r="K622" s="134" t="s">
        <v>1568</v>
      </c>
      <c r="L622" s="35"/>
      <c r="M622" s="134" t="s">
        <v>1569</v>
      </c>
      <c r="N622" s="35"/>
      <c r="O622" s="134" t="s">
        <v>1570</v>
      </c>
      <c r="P622" s="35"/>
    </row>
    <row r="623" spans="1:16" ht="12.75">
      <c r="A623" s="131" t="s">
        <v>1</v>
      </c>
      <c r="B623" s="35"/>
      <c r="C623" s="131" t="s">
        <v>781</v>
      </c>
      <c r="D623" s="35"/>
      <c r="E623" s="131" t="s">
        <v>782</v>
      </c>
      <c r="F623" s="35"/>
      <c r="G623" s="35"/>
      <c r="H623" s="35"/>
      <c r="I623" s="35"/>
      <c r="J623" s="35"/>
      <c r="K623" s="132" t="s">
        <v>1568</v>
      </c>
      <c r="L623" s="35"/>
      <c r="M623" s="132" t="s">
        <v>1569</v>
      </c>
      <c r="N623" s="35"/>
      <c r="O623" s="132" t="s">
        <v>1570</v>
      </c>
      <c r="P623" s="35"/>
    </row>
    <row r="624" spans="1:16" ht="12.75">
      <c r="A624" s="77" t="s">
        <v>1</v>
      </c>
      <c r="B624" s="35"/>
      <c r="C624" s="77" t="s">
        <v>787</v>
      </c>
      <c r="D624" s="35"/>
      <c r="E624" s="77" t="s">
        <v>788</v>
      </c>
      <c r="F624" s="35"/>
      <c r="G624" s="35"/>
      <c r="H624" s="35"/>
      <c r="I624" s="35"/>
      <c r="J624" s="35"/>
      <c r="K624" s="50" t="s">
        <v>1</v>
      </c>
      <c r="L624" s="35"/>
      <c r="M624" s="50" t="s">
        <v>1569</v>
      </c>
      <c r="N624" s="35"/>
      <c r="O624" s="50" t="s">
        <v>1</v>
      </c>
      <c r="P624" s="35"/>
    </row>
    <row r="625" spans="1:16" ht="12.75">
      <c r="A625" s="133"/>
      <c r="B625" s="35"/>
      <c r="C625" s="133" t="s">
        <v>927</v>
      </c>
      <c r="D625" s="35"/>
      <c r="E625" s="133" t="s">
        <v>1571</v>
      </c>
      <c r="F625" s="35"/>
      <c r="G625" s="35"/>
      <c r="H625" s="35"/>
      <c r="I625" s="35"/>
      <c r="J625" s="35"/>
      <c r="K625" s="134" t="s">
        <v>1572</v>
      </c>
      <c r="L625" s="35"/>
      <c r="M625" s="134" t="s">
        <v>569</v>
      </c>
      <c r="N625" s="35"/>
      <c r="O625" s="134" t="s">
        <v>1573</v>
      </c>
      <c r="P625" s="35"/>
    </row>
    <row r="626" spans="1:16" ht="12.75">
      <c r="A626" s="131" t="s">
        <v>1</v>
      </c>
      <c r="B626" s="35"/>
      <c r="C626" s="131" t="s">
        <v>761</v>
      </c>
      <c r="D626" s="35"/>
      <c r="E626" s="131" t="s">
        <v>762</v>
      </c>
      <c r="F626" s="35"/>
      <c r="G626" s="35"/>
      <c r="H626" s="35"/>
      <c r="I626" s="35"/>
      <c r="J626" s="35"/>
      <c r="K626" s="132" t="s">
        <v>1572</v>
      </c>
      <c r="L626" s="35"/>
      <c r="M626" s="132" t="s">
        <v>569</v>
      </c>
      <c r="N626" s="35"/>
      <c r="O626" s="132" t="s">
        <v>1573</v>
      </c>
      <c r="P626" s="35"/>
    </row>
    <row r="627" spans="1:16" ht="12.75">
      <c r="A627" s="77" t="s">
        <v>1</v>
      </c>
      <c r="B627" s="35"/>
      <c r="C627" s="77" t="s">
        <v>769</v>
      </c>
      <c r="D627" s="35"/>
      <c r="E627" s="77" t="s">
        <v>770</v>
      </c>
      <c r="F627" s="35"/>
      <c r="G627" s="35"/>
      <c r="H627" s="35"/>
      <c r="I627" s="35"/>
      <c r="J627" s="35"/>
      <c r="K627" s="50" t="s">
        <v>1</v>
      </c>
      <c r="L627" s="35"/>
      <c r="M627" s="50" t="s">
        <v>569</v>
      </c>
      <c r="N627" s="35"/>
      <c r="O627" s="50" t="s">
        <v>1</v>
      </c>
      <c r="P627" s="35"/>
    </row>
    <row r="628" spans="1:16" ht="12.75">
      <c r="A628" s="136" t="s">
        <v>1</v>
      </c>
      <c r="B628" s="35"/>
      <c r="C628" s="136" t="s">
        <v>1574</v>
      </c>
      <c r="D628" s="35"/>
      <c r="E628" s="136" t="s">
        <v>1575</v>
      </c>
      <c r="F628" s="35"/>
      <c r="G628" s="35"/>
      <c r="H628" s="35"/>
      <c r="I628" s="35"/>
      <c r="J628" s="35"/>
      <c r="K628" s="137" t="s">
        <v>1576</v>
      </c>
      <c r="L628" s="35"/>
      <c r="M628" s="137" t="s">
        <v>1577</v>
      </c>
      <c r="N628" s="35"/>
      <c r="O628" s="137" t="s">
        <v>1578</v>
      </c>
      <c r="P628" s="35"/>
    </row>
    <row r="629" spans="1:16" ht="12.75">
      <c r="A629" s="133"/>
      <c r="B629" s="35"/>
      <c r="C629" s="133" t="s">
        <v>1507</v>
      </c>
      <c r="D629" s="35"/>
      <c r="E629" s="133" t="s">
        <v>1579</v>
      </c>
      <c r="F629" s="35"/>
      <c r="G629" s="35"/>
      <c r="H629" s="35"/>
      <c r="I629" s="35"/>
      <c r="J629" s="35"/>
      <c r="K629" s="134" t="s">
        <v>1580</v>
      </c>
      <c r="L629" s="35"/>
      <c r="M629" s="134" t="s">
        <v>1581</v>
      </c>
      <c r="N629" s="35"/>
      <c r="O629" s="134" t="s">
        <v>1582</v>
      </c>
      <c r="P629" s="35"/>
    </row>
    <row r="630" spans="1:16" ht="12.75">
      <c r="A630" s="131" t="s">
        <v>1</v>
      </c>
      <c r="B630" s="35"/>
      <c r="C630" s="131" t="s">
        <v>1251</v>
      </c>
      <c r="D630" s="35"/>
      <c r="E630" s="131" t="s">
        <v>1252</v>
      </c>
      <c r="F630" s="35"/>
      <c r="G630" s="35"/>
      <c r="H630" s="35"/>
      <c r="I630" s="35"/>
      <c r="J630" s="35"/>
      <c r="K630" s="132" t="s">
        <v>1580</v>
      </c>
      <c r="L630" s="35"/>
      <c r="M630" s="132" t="s">
        <v>1581</v>
      </c>
      <c r="N630" s="35"/>
      <c r="O630" s="132" t="s">
        <v>1582</v>
      </c>
      <c r="P630" s="35"/>
    </row>
    <row r="631" spans="1:16" ht="12.75">
      <c r="A631" s="77" t="s">
        <v>1</v>
      </c>
      <c r="B631" s="35"/>
      <c r="C631" s="77" t="s">
        <v>1253</v>
      </c>
      <c r="D631" s="35"/>
      <c r="E631" s="77" t="s">
        <v>1252</v>
      </c>
      <c r="F631" s="35"/>
      <c r="G631" s="35"/>
      <c r="H631" s="35"/>
      <c r="I631" s="35"/>
      <c r="J631" s="35"/>
      <c r="K631" s="50" t="s">
        <v>1</v>
      </c>
      <c r="L631" s="35"/>
      <c r="M631" s="50" t="s">
        <v>1581</v>
      </c>
      <c r="N631" s="35"/>
      <c r="O631" s="50" t="s">
        <v>1</v>
      </c>
      <c r="P631" s="35"/>
    </row>
    <row r="632" spans="1:16" ht="12.75">
      <c r="A632" s="133"/>
      <c r="B632" s="35"/>
      <c r="C632" s="133" t="s">
        <v>1517</v>
      </c>
      <c r="D632" s="35"/>
      <c r="E632" s="133" t="s">
        <v>1583</v>
      </c>
      <c r="F632" s="35"/>
      <c r="G632" s="35"/>
      <c r="H632" s="35"/>
      <c r="I632" s="35"/>
      <c r="J632" s="35"/>
      <c r="K632" s="134" t="s">
        <v>565</v>
      </c>
      <c r="L632" s="35"/>
      <c r="M632" s="134" t="s">
        <v>39</v>
      </c>
      <c r="N632" s="35"/>
      <c r="O632" s="134" t="s">
        <v>41</v>
      </c>
      <c r="P632" s="35"/>
    </row>
    <row r="633" spans="1:16" ht="12.75">
      <c r="A633" s="131" t="s">
        <v>1</v>
      </c>
      <c r="B633" s="35"/>
      <c r="C633" s="131" t="s">
        <v>1584</v>
      </c>
      <c r="D633" s="35"/>
      <c r="E633" s="131" t="s">
        <v>1585</v>
      </c>
      <c r="F633" s="35"/>
      <c r="G633" s="35"/>
      <c r="H633" s="35"/>
      <c r="I633" s="35"/>
      <c r="J633" s="35"/>
      <c r="K633" s="132" t="s">
        <v>565</v>
      </c>
      <c r="L633" s="35"/>
      <c r="M633" s="132" t="s">
        <v>39</v>
      </c>
      <c r="N633" s="35"/>
      <c r="O633" s="132" t="s">
        <v>41</v>
      </c>
      <c r="P633" s="35"/>
    </row>
    <row r="634" spans="1:16" ht="12.75">
      <c r="A634" s="133"/>
      <c r="B634" s="35"/>
      <c r="C634" s="133" t="s">
        <v>1586</v>
      </c>
      <c r="D634" s="35"/>
      <c r="E634" s="133" t="s">
        <v>1587</v>
      </c>
      <c r="F634" s="35"/>
      <c r="G634" s="35"/>
      <c r="H634" s="35"/>
      <c r="I634" s="35"/>
      <c r="J634" s="35"/>
      <c r="K634" s="134" t="s">
        <v>1588</v>
      </c>
      <c r="L634" s="35"/>
      <c r="M634" s="134" t="s">
        <v>39</v>
      </c>
      <c r="N634" s="35"/>
      <c r="O634" s="134" t="s">
        <v>41</v>
      </c>
      <c r="P634" s="35"/>
    </row>
    <row r="635" spans="1:16" ht="12.75">
      <c r="A635" s="131" t="s">
        <v>1</v>
      </c>
      <c r="B635" s="35"/>
      <c r="C635" s="131" t="s">
        <v>1062</v>
      </c>
      <c r="D635" s="35"/>
      <c r="E635" s="131" t="s">
        <v>1063</v>
      </c>
      <c r="F635" s="35"/>
      <c r="G635" s="35"/>
      <c r="H635" s="35"/>
      <c r="I635" s="35"/>
      <c r="J635" s="35"/>
      <c r="K635" s="132" t="s">
        <v>1588</v>
      </c>
      <c r="L635" s="35"/>
      <c r="M635" s="132" t="s">
        <v>39</v>
      </c>
      <c r="N635" s="35"/>
      <c r="O635" s="132" t="s">
        <v>41</v>
      </c>
      <c r="P635" s="35"/>
    </row>
    <row r="636" spans="1:16" ht="12.75">
      <c r="A636" s="133"/>
      <c r="B636" s="35"/>
      <c r="C636" s="133" t="s">
        <v>1589</v>
      </c>
      <c r="D636" s="35"/>
      <c r="E636" s="133" t="s">
        <v>1590</v>
      </c>
      <c r="F636" s="35"/>
      <c r="G636" s="35"/>
      <c r="H636" s="35"/>
      <c r="I636" s="35"/>
      <c r="J636" s="35"/>
      <c r="K636" s="134" t="s">
        <v>1591</v>
      </c>
      <c r="L636" s="35"/>
      <c r="M636" s="134" t="s">
        <v>1592</v>
      </c>
      <c r="N636" s="35"/>
      <c r="O636" s="134" t="s">
        <v>1593</v>
      </c>
      <c r="P636" s="35"/>
    </row>
    <row r="637" spans="1:16" ht="12.75">
      <c r="A637" s="131" t="s">
        <v>1</v>
      </c>
      <c r="B637" s="35"/>
      <c r="C637" s="131" t="s">
        <v>781</v>
      </c>
      <c r="D637" s="35"/>
      <c r="E637" s="131" t="s">
        <v>782</v>
      </c>
      <c r="F637" s="35"/>
      <c r="G637" s="35"/>
      <c r="H637" s="35"/>
      <c r="I637" s="35"/>
      <c r="J637" s="35"/>
      <c r="K637" s="132" t="s">
        <v>1594</v>
      </c>
      <c r="L637" s="35"/>
      <c r="M637" s="132" t="s">
        <v>1595</v>
      </c>
      <c r="N637" s="35"/>
      <c r="O637" s="132" t="s">
        <v>1596</v>
      </c>
      <c r="P637" s="35"/>
    </row>
    <row r="638" spans="1:16" ht="12.75">
      <c r="A638" s="77" t="s">
        <v>1</v>
      </c>
      <c r="B638" s="35"/>
      <c r="C638" s="77" t="s">
        <v>787</v>
      </c>
      <c r="D638" s="35"/>
      <c r="E638" s="77" t="s">
        <v>788</v>
      </c>
      <c r="F638" s="35"/>
      <c r="G638" s="35"/>
      <c r="H638" s="35"/>
      <c r="I638" s="35"/>
      <c r="J638" s="35"/>
      <c r="K638" s="50" t="s">
        <v>1</v>
      </c>
      <c r="L638" s="35"/>
      <c r="M638" s="50" t="s">
        <v>1597</v>
      </c>
      <c r="N638" s="35"/>
      <c r="O638" s="50" t="s">
        <v>1</v>
      </c>
      <c r="P638" s="35"/>
    </row>
    <row r="639" spans="1:16" ht="12.75">
      <c r="A639" s="77" t="s">
        <v>1</v>
      </c>
      <c r="B639" s="35"/>
      <c r="C639" s="77" t="s">
        <v>1126</v>
      </c>
      <c r="D639" s="35"/>
      <c r="E639" s="77" t="s">
        <v>1127</v>
      </c>
      <c r="F639" s="35"/>
      <c r="G639" s="35"/>
      <c r="H639" s="35"/>
      <c r="I639" s="35"/>
      <c r="J639" s="35"/>
      <c r="K639" s="50" t="s">
        <v>1</v>
      </c>
      <c r="L639" s="35"/>
      <c r="M639" s="50" t="s">
        <v>1598</v>
      </c>
      <c r="N639" s="35"/>
      <c r="O639" s="50" t="s">
        <v>1</v>
      </c>
      <c r="P639" s="35"/>
    </row>
    <row r="640" spans="1:16" ht="12.75">
      <c r="A640" s="131" t="s">
        <v>1</v>
      </c>
      <c r="B640" s="35"/>
      <c r="C640" s="131" t="s">
        <v>1251</v>
      </c>
      <c r="D640" s="35"/>
      <c r="E640" s="131" t="s">
        <v>1252</v>
      </c>
      <c r="F640" s="35"/>
      <c r="G640" s="35"/>
      <c r="H640" s="35"/>
      <c r="I640" s="35"/>
      <c r="J640" s="35"/>
      <c r="K640" s="132" t="s">
        <v>533</v>
      </c>
      <c r="L640" s="35"/>
      <c r="M640" s="132" t="s">
        <v>1599</v>
      </c>
      <c r="N640" s="35"/>
      <c r="O640" s="132" t="s">
        <v>1600</v>
      </c>
      <c r="P640" s="35"/>
    </row>
    <row r="641" spans="1:16" ht="12.75">
      <c r="A641" s="77" t="s">
        <v>1</v>
      </c>
      <c r="B641" s="35"/>
      <c r="C641" s="77" t="s">
        <v>1253</v>
      </c>
      <c r="D641" s="35"/>
      <c r="E641" s="77" t="s">
        <v>1252</v>
      </c>
      <c r="F641" s="35"/>
      <c r="G641" s="35"/>
      <c r="H641" s="35"/>
      <c r="I641" s="35"/>
      <c r="J641" s="35"/>
      <c r="K641" s="50" t="s">
        <v>1</v>
      </c>
      <c r="L641" s="35"/>
      <c r="M641" s="50" t="s">
        <v>1599</v>
      </c>
      <c r="N641" s="35"/>
      <c r="O641" s="50" t="s">
        <v>1</v>
      </c>
      <c r="P641" s="35"/>
    </row>
    <row r="642" spans="1:16" ht="12.75">
      <c r="A642" s="133"/>
      <c r="B642" s="35"/>
      <c r="C642" s="133" t="s">
        <v>1519</v>
      </c>
      <c r="D642" s="35"/>
      <c r="E642" s="133" t="s">
        <v>1601</v>
      </c>
      <c r="F642" s="35"/>
      <c r="G642" s="35"/>
      <c r="H642" s="35"/>
      <c r="I642" s="35"/>
      <c r="J642" s="35"/>
      <c r="K642" s="134" t="s">
        <v>1602</v>
      </c>
      <c r="L642" s="35"/>
      <c r="M642" s="134" t="s">
        <v>39</v>
      </c>
      <c r="N642" s="35"/>
      <c r="O642" s="134" t="s">
        <v>41</v>
      </c>
      <c r="P642" s="35"/>
    </row>
    <row r="643" spans="1:16" ht="12.75">
      <c r="A643" s="131" t="s">
        <v>1</v>
      </c>
      <c r="B643" s="35"/>
      <c r="C643" s="131" t="s">
        <v>1251</v>
      </c>
      <c r="D643" s="35"/>
      <c r="E643" s="131" t="s">
        <v>1252</v>
      </c>
      <c r="F643" s="35"/>
      <c r="G643" s="35"/>
      <c r="H643" s="35"/>
      <c r="I643" s="35"/>
      <c r="J643" s="35"/>
      <c r="K643" s="132" t="s">
        <v>1602</v>
      </c>
      <c r="L643" s="35"/>
      <c r="M643" s="132" t="s">
        <v>39</v>
      </c>
      <c r="N643" s="35"/>
      <c r="O643" s="132" t="s">
        <v>41</v>
      </c>
      <c r="P643" s="35"/>
    </row>
    <row r="644" spans="1:16" ht="12.75">
      <c r="A644" s="133"/>
      <c r="B644" s="35"/>
      <c r="C644" s="133" t="s">
        <v>1603</v>
      </c>
      <c r="D644" s="35"/>
      <c r="E644" s="133" t="s">
        <v>1604</v>
      </c>
      <c r="F644" s="35"/>
      <c r="G644" s="35"/>
      <c r="H644" s="35"/>
      <c r="I644" s="35"/>
      <c r="J644" s="35"/>
      <c r="K644" s="134" t="s">
        <v>1605</v>
      </c>
      <c r="L644" s="35"/>
      <c r="M644" s="134" t="s">
        <v>1606</v>
      </c>
      <c r="N644" s="35"/>
      <c r="O644" s="134" t="s">
        <v>1607</v>
      </c>
      <c r="P644" s="35"/>
    </row>
    <row r="645" spans="1:16" ht="12.75">
      <c r="A645" s="131" t="s">
        <v>1</v>
      </c>
      <c r="B645" s="35"/>
      <c r="C645" s="131" t="s">
        <v>1251</v>
      </c>
      <c r="D645" s="35"/>
      <c r="E645" s="131" t="s">
        <v>1252</v>
      </c>
      <c r="F645" s="35"/>
      <c r="G645" s="35"/>
      <c r="H645" s="35"/>
      <c r="I645" s="35"/>
      <c r="J645" s="35"/>
      <c r="K645" s="132" t="s">
        <v>1605</v>
      </c>
      <c r="L645" s="35"/>
      <c r="M645" s="132" t="s">
        <v>1606</v>
      </c>
      <c r="N645" s="35"/>
      <c r="O645" s="132" t="s">
        <v>1607</v>
      </c>
      <c r="P645" s="35"/>
    </row>
    <row r="646" spans="1:16" ht="12.75">
      <c r="A646" s="77" t="s">
        <v>1</v>
      </c>
      <c r="B646" s="35"/>
      <c r="C646" s="77" t="s">
        <v>1253</v>
      </c>
      <c r="D646" s="35"/>
      <c r="E646" s="77" t="s">
        <v>1252</v>
      </c>
      <c r="F646" s="35"/>
      <c r="G646" s="35"/>
      <c r="H646" s="35"/>
      <c r="I646" s="35"/>
      <c r="J646" s="35"/>
      <c r="K646" s="50" t="s">
        <v>1</v>
      </c>
      <c r="L646" s="35"/>
      <c r="M646" s="50" t="s">
        <v>1606</v>
      </c>
      <c r="N646" s="35"/>
      <c r="O646" s="50" t="s">
        <v>1</v>
      </c>
      <c r="P646" s="35"/>
    </row>
    <row r="647" spans="1:16" ht="12.75">
      <c r="A647" s="133"/>
      <c r="B647" s="35"/>
      <c r="C647" s="133" t="s">
        <v>1524</v>
      </c>
      <c r="D647" s="35"/>
      <c r="E647" s="133" t="s">
        <v>1608</v>
      </c>
      <c r="F647" s="35"/>
      <c r="G647" s="35"/>
      <c r="H647" s="35"/>
      <c r="I647" s="35"/>
      <c r="J647" s="35"/>
      <c r="K647" s="134" t="s">
        <v>431</v>
      </c>
      <c r="L647" s="35"/>
      <c r="M647" s="134" t="s">
        <v>432</v>
      </c>
      <c r="N647" s="35"/>
      <c r="O647" s="134" t="s">
        <v>433</v>
      </c>
      <c r="P647" s="35"/>
    </row>
    <row r="648" spans="1:16" ht="12.75">
      <c r="A648" s="131" t="s">
        <v>1</v>
      </c>
      <c r="B648" s="35"/>
      <c r="C648" s="131" t="s">
        <v>1609</v>
      </c>
      <c r="D648" s="35"/>
      <c r="E648" s="131" t="s">
        <v>1610</v>
      </c>
      <c r="F648" s="35"/>
      <c r="G648" s="35"/>
      <c r="H648" s="35"/>
      <c r="I648" s="35"/>
      <c r="J648" s="35"/>
      <c r="K648" s="132" t="s">
        <v>431</v>
      </c>
      <c r="L648" s="35"/>
      <c r="M648" s="132" t="s">
        <v>432</v>
      </c>
      <c r="N648" s="35"/>
      <c r="O648" s="132" t="s">
        <v>433</v>
      </c>
      <c r="P648" s="35"/>
    </row>
    <row r="649" spans="1:16" ht="12.75">
      <c r="A649" s="77" t="s">
        <v>1</v>
      </c>
      <c r="B649" s="35"/>
      <c r="C649" s="77" t="s">
        <v>1611</v>
      </c>
      <c r="D649" s="35"/>
      <c r="E649" s="77" t="s">
        <v>1610</v>
      </c>
      <c r="F649" s="35"/>
      <c r="G649" s="35"/>
      <c r="H649" s="35"/>
      <c r="I649" s="35"/>
      <c r="J649" s="35"/>
      <c r="K649" s="50" t="s">
        <v>1</v>
      </c>
      <c r="L649" s="35"/>
      <c r="M649" s="50" t="s">
        <v>432</v>
      </c>
      <c r="N649" s="35"/>
      <c r="O649" s="50" t="s">
        <v>1</v>
      </c>
      <c r="P649" s="35"/>
    </row>
    <row r="650" spans="1:16" ht="12.75">
      <c r="A650" s="133"/>
      <c r="B650" s="35"/>
      <c r="C650" s="133" t="s">
        <v>1527</v>
      </c>
      <c r="D650" s="35"/>
      <c r="E650" s="133" t="s">
        <v>1612</v>
      </c>
      <c r="F650" s="35"/>
      <c r="G650" s="35"/>
      <c r="H650" s="35"/>
      <c r="I650" s="35"/>
      <c r="J650" s="35"/>
      <c r="K650" s="134" t="s">
        <v>406</v>
      </c>
      <c r="L650" s="35"/>
      <c r="M650" s="134" t="s">
        <v>39</v>
      </c>
      <c r="N650" s="35"/>
      <c r="O650" s="134" t="s">
        <v>41</v>
      </c>
      <c r="P650" s="35"/>
    </row>
    <row r="651" spans="1:16" ht="12.75">
      <c r="A651" s="131" t="s">
        <v>1</v>
      </c>
      <c r="B651" s="35"/>
      <c r="C651" s="131" t="s">
        <v>1584</v>
      </c>
      <c r="D651" s="35"/>
      <c r="E651" s="131" t="s">
        <v>1585</v>
      </c>
      <c r="F651" s="35"/>
      <c r="G651" s="35"/>
      <c r="H651" s="35"/>
      <c r="I651" s="35"/>
      <c r="J651" s="35"/>
      <c r="K651" s="132" t="s">
        <v>406</v>
      </c>
      <c r="L651" s="35"/>
      <c r="M651" s="132" t="s">
        <v>39</v>
      </c>
      <c r="N651" s="35"/>
      <c r="O651" s="132" t="s">
        <v>41</v>
      </c>
      <c r="P651" s="35"/>
    </row>
    <row r="652" spans="1:16" ht="12.75">
      <c r="A652" s="133"/>
      <c r="B652" s="35"/>
      <c r="C652" s="133" t="s">
        <v>1530</v>
      </c>
      <c r="D652" s="35"/>
      <c r="E652" s="133" t="s">
        <v>1613</v>
      </c>
      <c r="F652" s="35"/>
      <c r="G652" s="35"/>
      <c r="H652" s="35"/>
      <c r="I652" s="35"/>
      <c r="J652" s="35"/>
      <c r="K652" s="134" t="s">
        <v>1614</v>
      </c>
      <c r="L652" s="35"/>
      <c r="M652" s="134" t="s">
        <v>39</v>
      </c>
      <c r="N652" s="35"/>
      <c r="O652" s="134" t="s">
        <v>41</v>
      </c>
      <c r="P652" s="35"/>
    </row>
    <row r="653" spans="1:16" ht="12.75">
      <c r="A653" s="131" t="s">
        <v>1</v>
      </c>
      <c r="B653" s="35"/>
      <c r="C653" s="131" t="s">
        <v>1251</v>
      </c>
      <c r="D653" s="35"/>
      <c r="E653" s="131" t="s">
        <v>1252</v>
      </c>
      <c r="F653" s="35"/>
      <c r="G653" s="35"/>
      <c r="H653" s="35"/>
      <c r="I653" s="35"/>
      <c r="J653" s="35"/>
      <c r="K653" s="132" t="s">
        <v>1614</v>
      </c>
      <c r="L653" s="35"/>
      <c r="M653" s="132" t="s">
        <v>39</v>
      </c>
      <c r="N653" s="35"/>
      <c r="O653" s="132" t="s">
        <v>41</v>
      </c>
      <c r="P653" s="35"/>
    </row>
    <row r="654" spans="1:16" ht="12.75">
      <c r="A654" s="133"/>
      <c r="B654" s="35"/>
      <c r="C654" s="133" t="s">
        <v>1535</v>
      </c>
      <c r="D654" s="35"/>
      <c r="E654" s="133" t="s">
        <v>1615</v>
      </c>
      <c r="F654" s="35"/>
      <c r="G654" s="35"/>
      <c r="H654" s="35"/>
      <c r="I654" s="35"/>
      <c r="J654" s="35"/>
      <c r="K654" s="134" t="s">
        <v>1616</v>
      </c>
      <c r="L654" s="35"/>
      <c r="M654" s="134" t="s">
        <v>39</v>
      </c>
      <c r="N654" s="35"/>
      <c r="O654" s="134" t="s">
        <v>41</v>
      </c>
      <c r="P654" s="35"/>
    </row>
    <row r="655" spans="1:16" ht="12.75">
      <c r="A655" s="131" t="s">
        <v>1</v>
      </c>
      <c r="B655" s="35"/>
      <c r="C655" s="131" t="s">
        <v>1251</v>
      </c>
      <c r="D655" s="35"/>
      <c r="E655" s="131" t="s">
        <v>1252</v>
      </c>
      <c r="F655" s="35"/>
      <c r="G655" s="35"/>
      <c r="H655" s="35"/>
      <c r="I655" s="35"/>
      <c r="J655" s="35"/>
      <c r="K655" s="132" t="s">
        <v>1616</v>
      </c>
      <c r="L655" s="35"/>
      <c r="M655" s="132" t="s">
        <v>39</v>
      </c>
      <c r="N655" s="35"/>
      <c r="O655" s="132" t="s">
        <v>41</v>
      </c>
      <c r="P655" s="35"/>
    </row>
    <row r="656" spans="1:16" ht="12.75">
      <c r="A656" s="133"/>
      <c r="B656" s="35"/>
      <c r="C656" s="133" t="s">
        <v>1547</v>
      </c>
      <c r="D656" s="35"/>
      <c r="E656" s="133" t="s">
        <v>1617</v>
      </c>
      <c r="F656" s="35"/>
      <c r="G656" s="35"/>
      <c r="H656" s="35"/>
      <c r="I656" s="35"/>
      <c r="J656" s="35"/>
      <c r="K656" s="134" t="s">
        <v>864</v>
      </c>
      <c r="L656" s="35"/>
      <c r="M656" s="134" t="s">
        <v>1618</v>
      </c>
      <c r="N656" s="35"/>
      <c r="O656" s="134" t="s">
        <v>1619</v>
      </c>
      <c r="P656" s="35"/>
    </row>
    <row r="657" spans="1:16" ht="12.75">
      <c r="A657" s="131" t="s">
        <v>1</v>
      </c>
      <c r="B657" s="35"/>
      <c r="C657" s="131" t="s">
        <v>1251</v>
      </c>
      <c r="D657" s="35"/>
      <c r="E657" s="131" t="s">
        <v>1252</v>
      </c>
      <c r="F657" s="35"/>
      <c r="G657" s="35"/>
      <c r="H657" s="35"/>
      <c r="I657" s="35"/>
      <c r="J657" s="35"/>
      <c r="K657" s="132" t="s">
        <v>864</v>
      </c>
      <c r="L657" s="35"/>
      <c r="M657" s="132" t="s">
        <v>1618</v>
      </c>
      <c r="N657" s="35"/>
      <c r="O657" s="132" t="s">
        <v>1619</v>
      </c>
      <c r="P657" s="35"/>
    </row>
    <row r="658" spans="1:16" ht="12.75">
      <c r="A658" s="77" t="s">
        <v>1</v>
      </c>
      <c r="B658" s="35"/>
      <c r="C658" s="77" t="s">
        <v>1253</v>
      </c>
      <c r="D658" s="35"/>
      <c r="E658" s="77" t="s">
        <v>1252</v>
      </c>
      <c r="F658" s="35"/>
      <c r="G658" s="35"/>
      <c r="H658" s="35"/>
      <c r="I658" s="35"/>
      <c r="J658" s="35"/>
      <c r="K658" s="50" t="s">
        <v>1</v>
      </c>
      <c r="L658" s="35"/>
      <c r="M658" s="50" t="s">
        <v>1618</v>
      </c>
      <c r="N658" s="35"/>
      <c r="O658" s="50" t="s">
        <v>1</v>
      </c>
      <c r="P658" s="35"/>
    </row>
    <row r="659" spans="1:16" ht="12.75">
      <c r="A659" s="133"/>
      <c r="B659" s="35"/>
      <c r="C659" s="133" t="s">
        <v>1620</v>
      </c>
      <c r="D659" s="35"/>
      <c r="E659" s="133" t="s">
        <v>1621</v>
      </c>
      <c r="F659" s="35"/>
      <c r="G659" s="35"/>
      <c r="H659" s="35"/>
      <c r="I659" s="35"/>
      <c r="J659" s="35"/>
      <c r="K659" s="134" t="s">
        <v>1622</v>
      </c>
      <c r="L659" s="35"/>
      <c r="M659" s="134" t="s">
        <v>39</v>
      </c>
      <c r="N659" s="35"/>
      <c r="O659" s="134" t="s">
        <v>41</v>
      </c>
      <c r="P659" s="35"/>
    </row>
    <row r="660" spans="1:16" ht="12.75">
      <c r="A660" s="131" t="s">
        <v>1</v>
      </c>
      <c r="B660" s="35"/>
      <c r="C660" s="131" t="s">
        <v>1251</v>
      </c>
      <c r="D660" s="35"/>
      <c r="E660" s="131" t="s">
        <v>1252</v>
      </c>
      <c r="F660" s="35"/>
      <c r="G660" s="35"/>
      <c r="H660" s="35"/>
      <c r="I660" s="35"/>
      <c r="J660" s="35"/>
      <c r="K660" s="132" t="s">
        <v>1622</v>
      </c>
      <c r="L660" s="35"/>
      <c r="M660" s="132" t="s">
        <v>39</v>
      </c>
      <c r="N660" s="35"/>
      <c r="O660" s="132" t="s">
        <v>41</v>
      </c>
      <c r="P660" s="35"/>
    </row>
    <row r="661" spans="1:16" ht="12.75">
      <c r="A661" s="133"/>
      <c r="B661" s="35"/>
      <c r="C661" s="133" t="s">
        <v>1623</v>
      </c>
      <c r="D661" s="35"/>
      <c r="E661" s="133" t="s">
        <v>1624</v>
      </c>
      <c r="F661" s="35"/>
      <c r="G661" s="35"/>
      <c r="H661" s="35"/>
      <c r="I661" s="35"/>
      <c r="J661" s="35"/>
      <c r="K661" s="134" t="s">
        <v>1625</v>
      </c>
      <c r="L661" s="35"/>
      <c r="M661" s="134" t="s">
        <v>1626</v>
      </c>
      <c r="N661" s="35"/>
      <c r="O661" s="134" t="s">
        <v>1627</v>
      </c>
      <c r="P661" s="35"/>
    </row>
    <row r="662" spans="1:16" ht="12.75">
      <c r="A662" s="131" t="s">
        <v>1</v>
      </c>
      <c r="B662" s="35"/>
      <c r="C662" s="131" t="s">
        <v>1584</v>
      </c>
      <c r="D662" s="35"/>
      <c r="E662" s="131" t="s">
        <v>1585</v>
      </c>
      <c r="F662" s="35"/>
      <c r="G662" s="35"/>
      <c r="H662" s="35"/>
      <c r="I662" s="35"/>
      <c r="J662" s="35"/>
      <c r="K662" s="132" t="s">
        <v>1625</v>
      </c>
      <c r="L662" s="35"/>
      <c r="M662" s="132" t="s">
        <v>1626</v>
      </c>
      <c r="N662" s="35"/>
      <c r="O662" s="132" t="s">
        <v>1627</v>
      </c>
      <c r="P662" s="35"/>
    </row>
    <row r="663" spans="1:16" ht="12.75">
      <c r="A663" s="77" t="s">
        <v>1</v>
      </c>
      <c r="B663" s="35"/>
      <c r="C663" s="77" t="s">
        <v>1628</v>
      </c>
      <c r="D663" s="35"/>
      <c r="E663" s="150" t="s">
        <v>1842</v>
      </c>
      <c r="F663" s="35"/>
      <c r="G663" s="35"/>
      <c r="H663" s="35"/>
      <c r="I663" s="35"/>
      <c r="J663" s="35"/>
      <c r="K663" s="50" t="s">
        <v>1</v>
      </c>
      <c r="L663" s="35"/>
      <c r="M663" s="50" t="s">
        <v>1626</v>
      </c>
      <c r="N663" s="35"/>
      <c r="O663" s="50" t="s">
        <v>1</v>
      </c>
      <c r="P663" s="35"/>
    </row>
    <row r="664" spans="1:16" ht="29.25" customHeight="1">
      <c r="A664" s="133"/>
      <c r="B664" s="35"/>
      <c r="C664" s="151" t="s">
        <v>1629</v>
      </c>
      <c r="D664" s="148"/>
      <c r="E664" s="151" t="s">
        <v>1630</v>
      </c>
      <c r="F664" s="148"/>
      <c r="G664" s="148"/>
      <c r="H664" s="148"/>
      <c r="I664" s="148"/>
      <c r="J664" s="148"/>
      <c r="K664" s="152" t="s">
        <v>1631</v>
      </c>
      <c r="L664" s="146"/>
      <c r="M664" s="152" t="s">
        <v>1632</v>
      </c>
      <c r="N664" s="146"/>
      <c r="O664" s="152" t="s">
        <v>1633</v>
      </c>
      <c r="P664" s="146"/>
    </row>
    <row r="665" spans="1:16" ht="12.75">
      <c r="A665" s="131" t="s">
        <v>1</v>
      </c>
      <c r="B665" s="35"/>
      <c r="C665" s="131" t="s">
        <v>1251</v>
      </c>
      <c r="D665" s="35"/>
      <c r="E665" s="131" t="s">
        <v>1252</v>
      </c>
      <c r="F665" s="35"/>
      <c r="G665" s="35"/>
      <c r="H665" s="35"/>
      <c r="I665" s="35"/>
      <c r="J665" s="35"/>
      <c r="K665" s="132" t="s">
        <v>1631</v>
      </c>
      <c r="L665" s="35"/>
      <c r="M665" s="132" t="s">
        <v>1632</v>
      </c>
      <c r="N665" s="35"/>
      <c r="O665" s="132" t="s">
        <v>1633</v>
      </c>
      <c r="P665" s="35"/>
    </row>
    <row r="666" spans="1:16" ht="12.75">
      <c r="A666" s="77" t="s">
        <v>1</v>
      </c>
      <c r="B666" s="35"/>
      <c r="C666" s="77" t="s">
        <v>1253</v>
      </c>
      <c r="D666" s="35"/>
      <c r="E666" s="77" t="s">
        <v>1252</v>
      </c>
      <c r="F666" s="35"/>
      <c r="G666" s="35"/>
      <c r="H666" s="35"/>
      <c r="I666" s="35"/>
      <c r="J666" s="35"/>
      <c r="K666" s="50" t="s">
        <v>1</v>
      </c>
      <c r="L666" s="35"/>
      <c r="M666" s="50" t="s">
        <v>1632</v>
      </c>
      <c r="N666" s="35"/>
      <c r="O666" s="50" t="s">
        <v>1</v>
      </c>
      <c r="P666" s="35"/>
    </row>
    <row r="667" spans="1:16" ht="12.75">
      <c r="A667" s="133"/>
      <c r="B667" s="35"/>
      <c r="C667" s="133" t="s">
        <v>1634</v>
      </c>
      <c r="D667" s="35"/>
      <c r="E667" s="133" t="s">
        <v>1635</v>
      </c>
      <c r="F667" s="35"/>
      <c r="G667" s="35"/>
      <c r="H667" s="35"/>
      <c r="I667" s="35"/>
      <c r="J667" s="35"/>
      <c r="K667" s="134" t="s">
        <v>1636</v>
      </c>
      <c r="L667" s="35"/>
      <c r="M667" s="134" t="s">
        <v>1637</v>
      </c>
      <c r="N667" s="35"/>
      <c r="O667" s="134" t="s">
        <v>45</v>
      </c>
      <c r="P667" s="35"/>
    </row>
    <row r="668" spans="1:16" ht="12.75">
      <c r="A668" s="131" t="s">
        <v>1</v>
      </c>
      <c r="B668" s="35"/>
      <c r="C668" s="131" t="s">
        <v>1444</v>
      </c>
      <c r="D668" s="35"/>
      <c r="E668" s="131" t="s">
        <v>1445</v>
      </c>
      <c r="F668" s="35"/>
      <c r="G668" s="35"/>
      <c r="H668" s="35"/>
      <c r="I668" s="35"/>
      <c r="J668" s="35"/>
      <c r="K668" s="132" t="s">
        <v>1636</v>
      </c>
      <c r="L668" s="35"/>
      <c r="M668" s="132" t="s">
        <v>1637</v>
      </c>
      <c r="N668" s="35"/>
      <c r="O668" s="132" t="s">
        <v>45</v>
      </c>
      <c r="P668" s="35"/>
    </row>
    <row r="669" spans="1:16" ht="12.75">
      <c r="A669" s="77" t="s">
        <v>1</v>
      </c>
      <c r="B669" s="35"/>
      <c r="C669" s="77" t="s">
        <v>1638</v>
      </c>
      <c r="D669" s="35"/>
      <c r="E669" s="77" t="s">
        <v>1639</v>
      </c>
      <c r="F669" s="35"/>
      <c r="G669" s="35"/>
      <c r="H669" s="35"/>
      <c r="I669" s="35"/>
      <c r="J669" s="35"/>
      <c r="K669" s="50" t="s">
        <v>1</v>
      </c>
      <c r="L669" s="35"/>
      <c r="M669" s="50" t="s">
        <v>1637</v>
      </c>
      <c r="N669" s="35"/>
      <c r="O669" s="50" t="s">
        <v>1</v>
      </c>
      <c r="P669" s="35"/>
    </row>
    <row r="670" spans="1:16" ht="12.75">
      <c r="A670" s="133"/>
      <c r="B670" s="35"/>
      <c r="C670" s="133" t="s">
        <v>1640</v>
      </c>
      <c r="D670" s="35"/>
      <c r="E670" s="133" t="s">
        <v>1641</v>
      </c>
      <c r="F670" s="35"/>
      <c r="G670" s="35"/>
      <c r="H670" s="35"/>
      <c r="I670" s="35"/>
      <c r="J670" s="35"/>
      <c r="K670" s="134" t="s">
        <v>1642</v>
      </c>
      <c r="L670" s="35"/>
      <c r="M670" s="134" t="s">
        <v>1643</v>
      </c>
      <c r="N670" s="35"/>
      <c r="O670" s="134" t="s">
        <v>1644</v>
      </c>
      <c r="P670" s="35"/>
    </row>
    <row r="671" spans="1:16" ht="12.75">
      <c r="A671" s="131" t="s">
        <v>1</v>
      </c>
      <c r="B671" s="35"/>
      <c r="C671" s="131" t="s">
        <v>1251</v>
      </c>
      <c r="D671" s="35"/>
      <c r="E671" s="131" t="s">
        <v>1252</v>
      </c>
      <c r="F671" s="35"/>
      <c r="G671" s="35"/>
      <c r="H671" s="35"/>
      <c r="I671" s="35"/>
      <c r="J671" s="35"/>
      <c r="K671" s="132" t="s">
        <v>1642</v>
      </c>
      <c r="L671" s="35"/>
      <c r="M671" s="132" t="s">
        <v>1643</v>
      </c>
      <c r="N671" s="35"/>
      <c r="O671" s="132" t="s">
        <v>1644</v>
      </c>
      <c r="P671" s="35"/>
    </row>
    <row r="672" spans="1:16" ht="12.75">
      <c r="A672" s="77" t="s">
        <v>1</v>
      </c>
      <c r="B672" s="35"/>
      <c r="C672" s="77" t="s">
        <v>1253</v>
      </c>
      <c r="D672" s="35"/>
      <c r="E672" s="77" t="s">
        <v>1252</v>
      </c>
      <c r="F672" s="35"/>
      <c r="G672" s="35"/>
      <c r="H672" s="35"/>
      <c r="I672" s="35"/>
      <c r="J672" s="35"/>
      <c r="K672" s="50" t="s">
        <v>1</v>
      </c>
      <c r="L672" s="35"/>
      <c r="M672" s="50" t="s">
        <v>1643</v>
      </c>
      <c r="N672" s="35"/>
      <c r="O672" s="50" t="s">
        <v>1</v>
      </c>
      <c r="P672" s="35"/>
    </row>
    <row r="673" spans="1:16" ht="12.75">
      <c r="A673" s="133"/>
      <c r="B673" s="35"/>
      <c r="C673" s="133" t="s">
        <v>1645</v>
      </c>
      <c r="D673" s="35"/>
      <c r="E673" s="133" t="s">
        <v>1646</v>
      </c>
      <c r="F673" s="35"/>
      <c r="G673" s="35"/>
      <c r="H673" s="35"/>
      <c r="I673" s="35"/>
      <c r="J673" s="35"/>
      <c r="K673" s="134" t="s">
        <v>1131</v>
      </c>
      <c r="L673" s="35"/>
      <c r="M673" s="134" t="s">
        <v>1647</v>
      </c>
      <c r="N673" s="35"/>
      <c r="O673" s="134" t="s">
        <v>1107</v>
      </c>
      <c r="P673" s="35"/>
    </row>
    <row r="674" spans="1:16" ht="12.75">
      <c r="A674" s="131" t="s">
        <v>1</v>
      </c>
      <c r="B674" s="35"/>
      <c r="C674" s="131" t="s">
        <v>1251</v>
      </c>
      <c r="D674" s="35"/>
      <c r="E674" s="131" t="s">
        <v>1252</v>
      </c>
      <c r="F674" s="35"/>
      <c r="G674" s="35"/>
      <c r="H674" s="35"/>
      <c r="I674" s="35"/>
      <c r="J674" s="35"/>
      <c r="K674" s="132" t="s">
        <v>1131</v>
      </c>
      <c r="L674" s="35"/>
      <c r="M674" s="132" t="s">
        <v>1647</v>
      </c>
      <c r="N674" s="35"/>
      <c r="O674" s="132" t="s">
        <v>1107</v>
      </c>
      <c r="P674" s="35"/>
    </row>
    <row r="675" spans="1:16" ht="12.75">
      <c r="A675" s="77" t="s">
        <v>1</v>
      </c>
      <c r="B675" s="35"/>
      <c r="C675" s="77" t="s">
        <v>1253</v>
      </c>
      <c r="D675" s="35"/>
      <c r="E675" s="77" t="s">
        <v>1252</v>
      </c>
      <c r="F675" s="35"/>
      <c r="G675" s="35"/>
      <c r="H675" s="35"/>
      <c r="I675" s="35"/>
      <c r="J675" s="35"/>
      <c r="K675" s="50" t="s">
        <v>1</v>
      </c>
      <c r="L675" s="35"/>
      <c r="M675" s="50" t="s">
        <v>1647</v>
      </c>
      <c r="N675" s="35"/>
      <c r="O675" s="50" t="s">
        <v>1</v>
      </c>
      <c r="P675" s="35"/>
    </row>
    <row r="676" spans="1:16" ht="12.75">
      <c r="A676" s="133"/>
      <c r="B676" s="35"/>
      <c r="C676" s="133" t="s">
        <v>1648</v>
      </c>
      <c r="D676" s="35"/>
      <c r="E676" s="133" t="s">
        <v>1649</v>
      </c>
      <c r="F676" s="35"/>
      <c r="G676" s="35"/>
      <c r="H676" s="35"/>
      <c r="I676" s="35"/>
      <c r="J676" s="35"/>
      <c r="K676" s="134" t="s">
        <v>204</v>
      </c>
      <c r="L676" s="35"/>
      <c r="M676" s="134" t="s">
        <v>39</v>
      </c>
      <c r="N676" s="35"/>
      <c r="O676" s="134" t="s">
        <v>41</v>
      </c>
      <c r="P676" s="35"/>
    </row>
    <row r="677" spans="1:16" ht="12.75">
      <c r="A677" s="131" t="s">
        <v>1</v>
      </c>
      <c r="B677" s="35"/>
      <c r="C677" s="131" t="s">
        <v>1584</v>
      </c>
      <c r="D677" s="35"/>
      <c r="E677" s="131" t="s">
        <v>1585</v>
      </c>
      <c r="F677" s="35"/>
      <c r="G677" s="35"/>
      <c r="H677" s="35"/>
      <c r="I677" s="35"/>
      <c r="J677" s="35"/>
      <c r="K677" s="132" t="s">
        <v>204</v>
      </c>
      <c r="L677" s="35"/>
      <c r="M677" s="132" t="s">
        <v>39</v>
      </c>
      <c r="N677" s="35"/>
      <c r="O677" s="132" t="s">
        <v>41</v>
      </c>
      <c r="P677" s="35"/>
    </row>
    <row r="678" spans="1:16" ht="12.75">
      <c r="A678" s="133"/>
      <c r="B678" s="35"/>
      <c r="C678" s="133" t="s">
        <v>1650</v>
      </c>
      <c r="D678" s="35"/>
      <c r="E678" s="133" t="s">
        <v>1651</v>
      </c>
      <c r="F678" s="35"/>
      <c r="G678" s="35"/>
      <c r="H678" s="35"/>
      <c r="I678" s="35"/>
      <c r="J678" s="35"/>
      <c r="K678" s="134" t="s">
        <v>666</v>
      </c>
      <c r="L678" s="35"/>
      <c r="M678" s="134" t="s">
        <v>39</v>
      </c>
      <c r="N678" s="35"/>
      <c r="O678" s="134" t="s">
        <v>41</v>
      </c>
      <c r="P678" s="35"/>
    </row>
    <row r="679" spans="1:16" ht="12.75">
      <c r="A679" s="131" t="s">
        <v>1</v>
      </c>
      <c r="B679" s="35"/>
      <c r="C679" s="131" t="s">
        <v>1251</v>
      </c>
      <c r="D679" s="35"/>
      <c r="E679" s="131" t="s">
        <v>1252</v>
      </c>
      <c r="F679" s="35"/>
      <c r="G679" s="35"/>
      <c r="H679" s="35"/>
      <c r="I679" s="35"/>
      <c r="J679" s="35"/>
      <c r="K679" s="132" t="s">
        <v>666</v>
      </c>
      <c r="L679" s="35"/>
      <c r="M679" s="132" t="s">
        <v>39</v>
      </c>
      <c r="N679" s="35"/>
      <c r="O679" s="132" t="s">
        <v>41</v>
      </c>
      <c r="P679" s="35"/>
    </row>
    <row r="680" spans="1:16" ht="12.75">
      <c r="A680" s="133"/>
      <c r="B680" s="35"/>
      <c r="C680" s="133" t="s">
        <v>1652</v>
      </c>
      <c r="D680" s="35"/>
      <c r="E680" s="133" t="s">
        <v>1653</v>
      </c>
      <c r="F680" s="35"/>
      <c r="G680" s="35"/>
      <c r="H680" s="35"/>
      <c r="I680" s="35"/>
      <c r="J680" s="35"/>
      <c r="K680" s="134" t="s">
        <v>383</v>
      </c>
      <c r="L680" s="35"/>
      <c r="M680" s="134" t="s">
        <v>39</v>
      </c>
      <c r="N680" s="35"/>
      <c r="O680" s="134" t="s">
        <v>41</v>
      </c>
      <c r="P680" s="35"/>
    </row>
    <row r="681" spans="1:16" ht="12.75">
      <c r="A681" s="131" t="s">
        <v>1</v>
      </c>
      <c r="B681" s="35"/>
      <c r="C681" s="131" t="s">
        <v>1251</v>
      </c>
      <c r="D681" s="35"/>
      <c r="E681" s="131" t="s">
        <v>1252</v>
      </c>
      <c r="F681" s="35"/>
      <c r="G681" s="35"/>
      <c r="H681" s="35"/>
      <c r="I681" s="35"/>
      <c r="J681" s="35"/>
      <c r="K681" s="132" t="s">
        <v>383</v>
      </c>
      <c r="L681" s="35"/>
      <c r="M681" s="132" t="s">
        <v>39</v>
      </c>
      <c r="N681" s="35"/>
      <c r="O681" s="132" t="s">
        <v>41</v>
      </c>
      <c r="P681" s="35"/>
    </row>
    <row r="682" spans="1:16" ht="31.5" customHeight="1">
      <c r="A682" s="133"/>
      <c r="B682" s="35"/>
      <c r="C682" s="151" t="s">
        <v>1654</v>
      </c>
      <c r="D682" s="148"/>
      <c r="E682" s="151" t="s">
        <v>1655</v>
      </c>
      <c r="F682" s="148"/>
      <c r="G682" s="148"/>
      <c r="H682" s="148"/>
      <c r="I682" s="148"/>
      <c r="J682" s="148"/>
      <c r="K682" s="152" t="s">
        <v>1656</v>
      </c>
      <c r="L682" s="146"/>
      <c r="M682" s="152" t="s">
        <v>1602</v>
      </c>
      <c r="N682" s="146"/>
      <c r="O682" s="152" t="s">
        <v>1657</v>
      </c>
      <c r="P682" s="146"/>
    </row>
    <row r="683" spans="1:16" ht="12.75">
      <c r="A683" s="131" t="s">
        <v>1</v>
      </c>
      <c r="B683" s="35"/>
      <c r="C683" s="131" t="s">
        <v>1251</v>
      </c>
      <c r="D683" s="35"/>
      <c r="E683" s="131" t="s">
        <v>1252</v>
      </c>
      <c r="F683" s="35"/>
      <c r="G683" s="35"/>
      <c r="H683" s="35"/>
      <c r="I683" s="35"/>
      <c r="J683" s="35"/>
      <c r="K683" s="132" t="s">
        <v>1656</v>
      </c>
      <c r="L683" s="35"/>
      <c r="M683" s="132" t="s">
        <v>1602</v>
      </c>
      <c r="N683" s="35"/>
      <c r="O683" s="132" t="s">
        <v>1657</v>
      </c>
      <c r="P683" s="35"/>
    </row>
    <row r="684" spans="1:16" ht="12.75">
      <c r="A684" s="77" t="s">
        <v>1</v>
      </c>
      <c r="B684" s="35"/>
      <c r="C684" s="77" t="s">
        <v>1253</v>
      </c>
      <c r="D684" s="35"/>
      <c r="E684" s="77" t="s">
        <v>1252</v>
      </c>
      <c r="F684" s="35"/>
      <c r="G684" s="35"/>
      <c r="H684" s="35"/>
      <c r="I684" s="35"/>
      <c r="J684" s="35"/>
      <c r="K684" s="50" t="s">
        <v>1</v>
      </c>
      <c r="L684" s="35"/>
      <c r="M684" s="50" t="s">
        <v>1602</v>
      </c>
      <c r="N684" s="35"/>
      <c r="O684" s="50" t="s">
        <v>1</v>
      </c>
      <c r="P684" s="35"/>
    </row>
    <row r="685" spans="1:16" ht="12.75">
      <c r="A685" s="133"/>
      <c r="B685" s="35"/>
      <c r="C685" s="133" t="s">
        <v>1658</v>
      </c>
      <c r="D685" s="35"/>
      <c r="E685" s="133" t="s">
        <v>1659</v>
      </c>
      <c r="F685" s="35"/>
      <c r="G685" s="35"/>
      <c r="H685" s="35"/>
      <c r="I685" s="35"/>
      <c r="J685" s="35"/>
      <c r="K685" s="134" t="s">
        <v>1660</v>
      </c>
      <c r="L685" s="35"/>
      <c r="M685" s="134" t="s">
        <v>1661</v>
      </c>
      <c r="N685" s="35"/>
      <c r="O685" s="134" t="s">
        <v>1662</v>
      </c>
      <c r="P685" s="35"/>
    </row>
    <row r="686" spans="1:16" ht="12.75">
      <c r="A686" s="131" t="s">
        <v>1</v>
      </c>
      <c r="B686" s="35"/>
      <c r="C686" s="131" t="s">
        <v>1444</v>
      </c>
      <c r="D686" s="35"/>
      <c r="E686" s="131" t="s">
        <v>1445</v>
      </c>
      <c r="F686" s="35"/>
      <c r="G686" s="35"/>
      <c r="H686" s="35"/>
      <c r="I686" s="35"/>
      <c r="J686" s="35"/>
      <c r="K686" s="132" t="s">
        <v>1660</v>
      </c>
      <c r="L686" s="35"/>
      <c r="M686" s="132" t="s">
        <v>1661</v>
      </c>
      <c r="N686" s="35"/>
      <c r="O686" s="132" t="s">
        <v>1662</v>
      </c>
      <c r="P686" s="35"/>
    </row>
    <row r="687" spans="1:16" ht="12.75">
      <c r="A687" s="77" t="s">
        <v>1</v>
      </c>
      <c r="B687" s="35"/>
      <c r="C687" s="77" t="s">
        <v>1638</v>
      </c>
      <c r="D687" s="35"/>
      <c r="E687" s="77" t="s">
        <v>1639</v>
      </c>
      <c r="F687" s="35"/>
      <c r="G687" s="35"/>
      <c r="H687" s="35"/>
      <c r="I687" s="35"/>
      <c r="J687" s="35"/>
      <c r="K687" s="50" t="s">
        <v>1</v>
      </c>
      <c r="L687" s="35"/>
      <c r="M687" s="50" t="s">
        <v>1661</v>
      </c>
      <c r="N687" s="35"/>
      <c r="O687" s="50" t="s">
        <v>1</v>
      </c>
      <c r="P687" s="35"/>
    </row>
    <row r="688" spans="1:16" ht="12.75">
      <c r="A688" s="133"/>
      <c r="B688" s="35"/>
      <c r="C688" s="133" t="s">
        <v>1663</v>
      </c>
      <c r="D688" s="35"/>
      <c r="E688" s="133" t="s">
        <v>1664</v>
      </c>
      <c r="F688" s="35"/>
      <c r="G688" s="35"/>
      <c r="H688" s="35"/>
      <c r="I688" s="35"/>
      <c r="J688" s="35"/>
      <c r="K688" s="134" t="s">
        <v>415</v>
      </c>
      <c r="L688" s="35"/>
      <c r="M688" s="134" t="s">
        <v>39</v>
      </c>
      <c r="N688" s="35"/>
      <c r="O688" s="134" t="s">
        <v>41</v>
      </c>
      <c r="P688" s="35"/>
    </row>
    <row r="689" spans="1:16" ht="12.75">
      <c r="A689" s="131" t="s">
        <v>1</v>
      </c>
      <c r="B689" s="35"/>
      <c r="C689" s="131" t="s">
        <v>1251</v>
      </c>
      <c r="D689" s="35"/>
      <c r="E689" s="131" t="s">
        <v>1252</v>
      </c>
      <c r="F689" s="35"/>
      <c r="G689" s="35"/>
      <c r="H689" s="35"/>
      <c r="I689" s="35"/>
      <c r="J689" s="35"/>
      <c r="K689" s="132" t="s">
        <v>415</v>
      </c>
      <c r="L689" s="35"/>
      <c r="M689" s="132" t="s">
        <v>39</v>
      </c>
      <c r="N689" s="35"/>
      <c r="O689" s="132" t="s">
        <v>41</v>
      </c>
      <c r="P689" s="35"/>
    </row>
    <row r="690" spans="1:16" ht="12.75">
      <c r="A690" s="133"/>
      <c r="B690" s="35"/>
      <c r="C690" s="133" t="s">
        <v>1665</v>
      </c>
      <c r="D690" s="35"/>
      <c r="E690" s="133" t="s">
        <v>1666</v>
      </c>
      <c r="F690" s="35"/>
      <c r="G690" s="35"/>
      <c r="H690" s="35"/>
      <c r="I690" s="35"/>
      <c r="J690" s="35"/>
      <c r="K690" s="134" t="s">
        <v>1667</v>
      </c>
      <c r="L690" s="35"/>
      <c r="M690" s="134" t="s">
        <v>39</v>
      </c>
      <c r="N690" s="35"/>
      <c r="O690" s="134" t="s">
        <v>41</v>
      </c>
      <c r="P690" s="35"/>
    </row>
    <row r="691" spans="1:16" ht="12.75">
      <c r="A691" s="131" t="s">
        <v>1</v>
      </c>
      <c r="B691" s="35"/>
      <c r="C691" s="131" t="s">
        <v>1444</v>
      </c>
      <c r="D691" s="35"/>
      <c r="E691" s="131" t="s">
        <v>1445</v>
      </c>
      <c r="F691" s="35"/>
      <c r="G691" s="35"/>
      <c r="H691" s="35"/>
      <c r="I691" s="35"/>
      <c r="J691" s="35"/>
      <c r="K691" s="132" t="s">
        <v>1667</v>
      </c>
      <c r="L691" s="35"/>
      <c r="M691" s="132" t="s">
        <v>39</v>
      </c>
      <c r="N691" s="35"/>
      <c r="O691" s="132" t="s">
        <v>41</v>
      </c>
      <c r="P691" s="35"/>
    </row>
    <row r="692" spans="1:16" ht="12.75">
      <c r="A692" s="133"/>
      <c r="B692" s="35"/>
      <c r="C692" s="133" t="s">
        <v>1668</v>
      </c>
      <c r="D692" s="35"/>
      <c r="E692" s="133" t="s">
        <v>1669</v>
      </c>
      <c r="F692" s="35"/>
      <c r="G692" s="35"/>
      <c r="H692" s="35"/>
      <c r="I692" s="35"/>
      <c r="J692" s="35"/>
      <c r="K692" s="134" t="s">
        <v>555</v>
      </c>
      <c r="L692" s="35"/>
      <c r="M692" s="134" t="s">
        <v>556</v>
      </c>
      <c r="N692" s="35"/>
      <c r="O692" s="134" t="s">
        <v>557</v>
      </c>
      <c r="P692" s="35"/>
    </row>
    <row r="693" spans="1:16" ht="12.75">
      <c r="A693" s="131" t="s">
        <v>1</v>
      </c>
      <c r="B693" s="35"/>
      <c r="C693" s="131" t="s">
        <v>1251</v>
      </c>
      <c r="D693" s="35"/>
      <c r="E693" s="131" t="s">
        <v>1252</v>
      </c>
      <c r="F693" s="35"/>
      <c r="G693" s="35"/>
      <c r="H693" s="35"/>
      <c r="I693" s="35"/>
      <c r="J693" s="35"/>
      <c r="K693" s="132" t="s">
        <v>555</v>
      </c>
      <c r="L693" s="35"/>
      <c r="M693" s="132" t="s">
        <v>556</v>
      </c>
      <c r="N693" s="35"/>
      <c r="O693" s="132" t="s">
        <v>557</v>
      </c>
      <c r="P693" s="35"/>
    </row>
    <row r="694" spans="1:16" ht="12.75">
      <c r="A694" s="77" t="s">
        <v>1</v>
      </c>
      <c r="B694" s="35"/>
      <c r="C694" s="77" t="s">
        <v>1253</v>
      </c>
      <c r="D694" s="35"/>
      <c r="E694" s="77" t="s">
        <v>1252</v>
      </c>
      <c r="F694" s="35"/>
      <c r="G694" s="35"/>
      <c r="H694" s="35"/>
      <c r="I694" s="35"/>
      <c r="J694" s="35"/>
      <c r="K694" s="50" t="s">
        <v>1</v>
      </c>
      <c r="L694" s="35"/>
      <c r="M694" s="50" t="s">
        <v>556</v>
      </c>
      <c r="N694" s="35"/>
      <c r="O694" s="50" t="s">
        <v>1</v>
      </c>
      <c r="P694" s="35"/>
    </row>
    <row r="695" spans="1:16" ht="12.75">
      <c r="A695" s="136" t="s">
        <v>1</v>
      </c>
      <c r="B695" s="35"/>
      <c r="C695" s="136" t="s">
        <v>1670</v>
      </c>
      <c r="D695" s="35"/>
      <c r="E695" s="136" t="s">
        <v>1671</v>
      </c>
      <c r="F695" s="35"/>
      <c r="G695" s="35"/>
      <c r="H695" s="35"/>
      <c r="I695" s="35"/>
      <c r="J695" s="35"/>
      <c r="K695" s="137" t="s">
        <v>548</v>
      </c>
      <c r="L695" s="35"/>
      <c r="M695" s="137" t="s">
        <v>549</v>
      </c>
      <c r="N695" s="35"/>
      <c r="O695" s="137" t="s">
        <v>550</v>
      </c>
      <c r="P695" s="35"/>
    </row>
    <row r="696" spans="1:16" ht="12.75">
      <c r="A696" s="133"/>
      <c r="B696" s="35"/>
      <c r="C696" s="133" t="s">
        <v>932</v>
      </c>
      <c r="D696" s="35"/>
      <c r="E696" s="133" t="s">
        <v>1672</v>
      </c>
      <c r="F696" s="35"/>
      <c r="G696" s="35"/>
      <c r="H696" s="35"/>
      <c r="I696" s="35"/>
      <c r="J696" s="35"/>
      <c r="K696" s="134" t="s">
        <v>1673</v>
      </c>
      <c r="L696" s="35"/>
      <c r="M696" s="134" t="s">
        <v>1674</v>
      </c>
      <c r="N696" s="35"/>
      <c r="O696" s="134" t="s">
        <v>1675</v>
      </c>
      <c r="P696" s="35"/>
    </row>
    <row r="697" spans="1:16" ht="12.75">
      <c r="A697" s="131" t="s">
        <v>1</v>
      </c>
      <c r="B697" s="35"/>
      <c r="C697" s="131" t="s">
        <v>1251</v>
      </c>
      <c r="D697" s="35"/>
      <c r="E697" s="131" t="s">
        <v>1252</v>
      </c>
      <c r="F697" s="35"/>
      <c r="G697" s="35"/>
      <c r="H697" s="35"/>
      <c r="I697" s="35"/>
      <c r="J697" s="35"/>
      <c r="K697" s="132" t="s">
        <v>1673</v>
      </c>
      <c r="L697" s="35"/>
      <c r="M697" s="132" t="s">
        <v>1674</v>
      </c>
      <c r="N697" s="35"/>
      <c r="O697" s="132" t="s">
        <v>1675</v>
      </c>
      <c r="P697" s="35"/>
    </row>
    <row r="698" spans="1:16" ht="12.75">
      <c r="A698" s="77" t="s">
        <v>1</v>
      </c>
      <c r="B698" s="35"/>
      <c r="C698" s="77" t="s">
        <v>1253</v>
      </c>
      <c r="D698" s="35"/>
      <c r="E698" s="77" t="s">
        <v>1252</v>
      </c>
      <c r="F698" s="35"/>
      <c r="G698" s="35"/>
      <c r="H698" s="35"/>
      <c r="I698" s="35"/>
      <c r="J698" s="35"/>
      <c r="K698" s="50" t="s">
        <v>1</v>
      </c>
      <c r="L698" s="35"/>
      <c r="M698" s="50" t="s">
        <v>1674</v>
      </c>
      <c r="N698" s="35"/>
      <c r="O698" s="50" t="s">
        <v>1</v>
      </c>
      <c r="P698" s="35"/>
    </row>
    <row r="699" spans="1:16" ht="12.75">
      <c r="A699" s="133"/>
      <c r="B699" s="35"/>
      <c r="C699" s="133" t="s">
        <v>1248</v>
      </c>
      <c r="D699" s="35"/>
      <c r="E699" s="133" t="s">
        <v>1676</v>
      </c>
      <c r="F699" s="35"/>
      <c r="G699" s="35"/>
      <c r="H699" s="35"/>
      <c r="I699" s="35"/>
      <c r="J699" s="35"/>
      <c r="K699" s="134" t="s">
        <v>1677</v>
      </c>
      <c r="L699" s="35"/>
      <c r="M699" s="134" t="s">
        <v>1678</v>
      </c>
      <c r="N699" s="35"/>
      <c r="O699" s="134" t="s">
        <v>1679</v>
      </c>
      <c r="P699" s="35"/>
    </row>
    <row r="700" spans="1:16" ht="12.75">
      <c r="A700" s="131" t="s">
        <v>1</v>
      </c>
      <c r="B700" s="35"/>
      <c r="C700" s="131" t="s">
        <v>1444</v>
      </c>
      <c r="D700" s="35"/>
      <c r="E700" s="131" t="s">
        <v>1445</v>
      </c>
      <c r="F700" s="35"/>
      <c r="G700" s="35"/>
      <c r="H700" s="35"/>
      <c r="I700" s="35"/>
      <c r="J700" s="35"/>
      <c r="K700" s="132" t="s">
        <v>1680</v>
      </c>
      <c r="L700" s="35"/>
      <c r="M700" s="132" t="s">
        <v>39</v>
      </c>
      <c r="N700" s="35"/>
      <c r="O700" s="132" t="s">
        <v>41</v>
      </c>
      <c r="P700" s="35"/>
    </row>
    <row r="701" spans="1:16" ht="12.75">
      <c r="A701" s="131" t="s">
        <v>1</v>
      </c>
      <c r="B701" s="35"/>
      <c r="C701" s="131" t="s">
        <v>1584</v>
      </c>
      <c r="D701" s="35"/>
      <c r="E701" s="131" t="s">
        <v>1585</v>
      </c>
      <c r="F701" s="35"/>
      <c r="G701" s="35"/>
      <c r="H701" s="35"/>
      <c r="I701" s="35"/>
      <c r="J701" s="35"/>
      <c r="K701" s="132" t="s">
        <v>1568</v>
      </c>
      <c r="L701" s="35"/>
      <c r="M701" s="132" t="s">
        <v>1678</v>
      </c>
      <c r="N701" s="35"/>
      <c r="O701" s="132" t="s">
        <v>1681</v>
      </c>
      <c r="P701" s="35"/>
    </row>
    <row r="702" spans="1:16" ht="12.75">
      <c r="A702" s="77" t="s">
        <v>1</v>
      </c>
      <c r="B702" s="35"/>
      <c r="C702" s="77" t="s">
        <v>1628</v>
      </c>
      <c r="D702" s="35"/>
      <c r="E702" s="150" t="s">
        <v>1842</v>
      </c>
      <c r="F702" s="35"/>
      <c r="G702" s="35"/>
      <c r="H702" s="35"/>
      <c r="I702" s="35"/>
      <c r="J702" s="35"/>
      <c r="K702" s="50" t="s">
        <v>1</v>
      </c>
      <c r="L702" s="35"/>
      <c r="M702" s="50" t="s">
        <v>1678</v>
      </c>
      <c r="N702" s="35"/>
      <c r="O702" s="50" t="s">
        <v>1</v>
      </c>
      <c r="P702" s="35"/>
    </row>
    <row r="703" spans="1:16" ht="12.75">
      <c r="A703" s="133"/>
      <c r="B703" s="35"/>
      <c r="C703" s="133" t="s">
        <v>884</v>
      </c>
      <c r="D703" s="35"/>
      <c r="E703" s="133" t="s">
        <v>1682</v>
      </c>
      <c r="F703" s="35"/>
      <c r="G703" s="35"/>
      <c r="H703" s="35"/>
      <c r="I703" s="35"/>
      <c r="J703" s="35"/>
      <c r="K703" s="134" t="s">
        <v>1683</v>
      </c>
      <c r="L703" s="35"/>
      <c r="M703" s="134" t="s">
        <v>1684</v>
      </c>
      <c r="N703" s="35"/>
      <c r="O703" s="134" t="s">
        <v>1619</v>
      </c>
      <c r="P703" s="35"/>
    </row>
    <row r="704" spans="1:16" ht="12.75">
      <c r="A704" s="131" t="s">
        <v>1</v>
      </c>
      <c r="B704" s="35"/>
      <c r="C704" s="131" t="s">
        <v>781</v>
      </c>
      <c r="D704" s="35"/>
      <c r="E704" s="131" t="s">
        <v>782</v>
      </c>
      <c r="F704" s="35"/>
      <c r="G704" s="35"/>
      <c r="H704" s="35"/>
      <c r="I704" s="35"/>
      <c r="J704" s="35"/>
      <c r="K704" s="132" t="s">
        <v>1685</v>
      </c>
      <c r="L704" s="35"/>
      <c r="M704" s="132" t="s">
        <v>1686</v>
      </c>
      <c r="N704" s="35"/>
      <c r="O704" s="132" t="s">
        <v>1687</v>
      </c>
      <c r="P704" s="35"/>
    </row>
    <row r="705" spans="1:16" ht="12.75">
      <c r="A705" s="77" t="s">
        <v>1</v>
      </c>
      <c r="B705" s="35"/>
      <c r="C705" s="77" t="s">
        <v>879</v>
      </c>
      <c r="D705" s="35"/>
      <c r="E705" s="77" t="s">
        <v>880</v>
      </c>
      <c r="F705" s="35"/>
      <c r="G705" s="35"/>
      <c r="H705" s="35"/>
      <c r="I705" s="35"/>
      <c r="J705" s="35"/>
      <c r="K705" s="50" t="s">
        <v>1</v>
      </c>
      <c r="L705" s="35"/>
      <c r="M705" s="50" t="s">
        <v>1059</v>
      </c>
      <c r="N705" s="35"/>
      <c r="O705" s="50" t="s">
        <v>1</v>
      </c>
      <c r="P705" s="35"/>
    </row>
    <row r="706" spans="1:16" ht="12.75">
      <c r="A706" s="77" t="s">
        <v>1</v>
      </c>
      <c r="B706" s="35"/>
      <c r="C706" s="77" t="s">
        <v>1241</v>
      </c>
      <c r="D706" s="35"/>
      <c r="E706" s="77" t="s">
        <v>1242</v>
      </c>
      <c r="F706" s="35"/>
      <c r="G706" s="35"/>
      <c r="H706" s="35"/>
      <c r="I706" s="35"/>
      <c r="J706" s="35"/>
      <c r="K706" s="50" t="s">
        <v>1</v>
      </c>
      <c r="L706" s="35"/>
      <c r="M706" s="50" t="s">
        <v>798</v>
      </c>
      <c r="N706" s="35"/>
      <c r="O706" s="50" t="s">
        <v>1</v>
      </c>
      <c r="P706" s="35"/>
    </row>
    <row r="707" spans="1:16" ht="12.75">
      <c r="A707" s="77" t="s">
        <v>1</v>
      </c>
      <c r="B707" s="35"/>
      <c r="C707" s="77" t="s">
        <v>793</v>
      </c>
      <c r="D707" s="35"/>
      <c r="E707" s="77" t="s">
        <v>794</v>
      </c>
      <c r="F707" s="35"/>
      <c r="G707" s="35"/>
      <c r="H707" s="35"/>
      <c r="I707" s="35"/>
      <c r="J707" s="35"/>
      <c r="K707" s="50" t="s">
        <v>1</v>
      </c>
      <c r="L707" s="35"/>
      <c r="M707" s="50" t="s">
        <v>1688</v>
      </c>
      <c r="N707" s="35"/>
      <c r="O707" s="50" t="s">
        <v>1</v>
      </c>
      <c r="P707" s="35"/>
    </row>
    <row r="708" spans="1:16" ht="12.75">
      <c r="A708" s="77" t="s">
        <v>1</v>
      </c>
      <c r="B708" s="35"/>
      <c r="C708" s="77" t="s">
        <v>1179</v>
      </c>
      <c r="D708" s="35"/>
      <c r="E708" s="77" t="s">
        <v>1180</v>
      </c>
      <c r="F708" s="35"/>
      <c r="G708" s="35"/>
      <c r="H708" s="35"/>
      <c r="I708" s="35"/>
      <c r="J708" s="35"/>
      <c r="K708" s="50" t="s">
        <v>1</v>
      </c>
      <c r="L708" s="35"/>
      <c r="M708" s="50" t="s">
        <v>1689</v>
      </c>
      <c r="N708" s="35"/>
      <c r="O708" s="50" t="s">
        <v>1</v>
      </c>
      <c r="P708" s="35"/>
    </row>
    <row r="709" spans="1:16" ht="12.75">
      <c r="A709" s="77" t="s">
        <v>1</v>
      </c>
      <c r="B709" s="35"/>
      <c r="C709" s="77" t="s">
        <v>796</v>
      </c>
      <c r="D709" s="35"/>
      <c r="E709" s="77" t="s">
        <v>797</v>
      </c>
      <c r="F709" s="35"/>
      <c r="G709" s="35"/>
      <c r="H709" s="35"/>
      <c r="I709" s="35"/>
      <c r="J709" s="35"/>
      <c r="K709" s="50" t="s">
        <v>1</v>
      </c>
      <c r="L709" s="35"/>
      <c r="M709" s="50" t="s">
        <v>1690</v>
      </c>
      <c r="N709" s="35"/>
      <c r="O709" s="50" t="s">
        <v>1</v>
      </c>
      <c r="P709" s="35"/>
    </row>
    <row r="710" spans="1:16" ht="12.75">
      <c r="A710" s="131" t="s">
        <v>1</v>
      </c>
      <c r="B710" s="35"/>
      <c r="C710" s="131" t="s">
        <v>838</v>
      </c>
      <c r="D710" s="35"/>
      <c r="E710" s="131" t="s">
        <v>839</v>
      </c>
      <c r="F710" s="35"/>
      <c r="G710" s="35"/>
      <c r="H710" s="35"/>
      <c r="I710" s="35"/>
      <c r="J710" s="35"/>
      <c r="K710" s="132" t="s">
        <v>818</v>
      </c>
      <c r="L710" s="35"/>
      <c r="M710" s="132" t="s">
        <v>818</v>
      </c>
      <c r="N710" s="35"/>
      <c r="O710" s="132" t="s">
        <v>45</v>
      </c>
      <c r="P710" s="35"/>
    </row>
    <row r="711" spans="1:16" ht="12.75">
      <c r="A711" s="77" t="s">
        <v>1</v>
      </c>
      <c r="B711" s="35"/>
      <c r="C711" s="77" t="s">
        <v>956</v>
      </c>
      <c r="D711" s="35"/>
      <c r="E711" s="77" t="s">
        <v>957</v>
      </c>
      <c r="F711" s="35"/>
      <c r="G711" s="35"/>
      <c r="H711" s="35"/>
      <c r="I711" s="35"/>
      <c r="J711" s="35"/>
      <c r="K711" s="50" t="s">
        <v>1</v>
      </c>
      <c r="L711" s="35"/>
      <c r="M711" s="50" t="s">
        <v>818</v>
      </c>
      <c r="N711" s="35"/>
      <c r="O711" s="50" t="s">
        <v>1</v>
      </c>
      <c r="P711" s="35"/>
    </row>
    <row r="712" spans="1:16" ht="12.75">
      <c r="A712" s="136" t="s">
        <v>1</v>
      </c>
      <c r="B712" s="35"/>
      <c r="C712" s="136" t="s">
        <v>882</v>
      </c>
      <c r="D712" s="35"/>
      <c r="E712" s="136" t="s">
        <v>883</v>
      </c>
      <c r="F712" s="35"/>
      <c r="G712" s="35"/>
      <c r="H712" s="35"/>
      <c r="I712" s="35"/>
      <c r="J712" s="35"/>
      <c r="K712" s="137" t="s">
        <v>1691</v>
      </c>
      <c r="L712" s="35"/>
      <c r="M712" s="137" t="s">
        <v>1692</v>
      </c>
      <c r="N712" s="35"/>
      <c r="O712" s="137" t="s">
        <v>1693</v>
      </c>
      <c r="P712" s="35"/>
    </row>
    <row r="713" spans="1:16" ht="12.75">
      <c r="A713" s="133"/>
      <c r="B713" s="35"/>
      <c r="C713" s="133" t="s">
        <v>831</v>
      </c>
      <c r="D713" s="35"/>
      <c r="E713" s="133" t="s">
        <v>1694</v>
      </c>
      <c r="F713" s="35"/>
      <c r="G713" s="35"/>
      <c r="H713" s="35"/>
      <c r="I713" s="35"/>
      <c r="J713" s="35"/>
      <c r="K713" s="134" t="s">
        <v>1695</v>
      </c>
      <c r="L713" s="35"/>
      <c r="M713" s="134" t="s">
        <v>1696</v>
      </c>
      <c r="N713" s="35"/>
      <c r="O713" s="134" t="s">
        <v>751</v>
      </c>
      <c r="P713" s="35"/>
    </row>
    <row r="714" spans="1:16" ht="12.75">
      <c r="A714" s="131" t="s">
        <v>1</v>
      </c>
      <c r="B714" s="35"/>
      <c r="C714" s="131" t="s">
        <v>781</v>
      </c>
      <c r="D714" s="35"/>
      <c r="E714" s="131" t="s">
        <v>782</v>
      </c>
      <c r="F714" s="35"/>
      <c r="G714" s="35"/>
      <c r="H714" s="35"/>
      <c r="I714" s="35"/>
      <c r="J714" s="35"/>
      <c r="K714" s="132" t="s">
        <v>1695</v>
      </c>
      <c r="L714" s="35"/>
      <c r="M714" s="132" t="s">
        <v>1696</v>
      </c>
      <c r="N714" s="35"/>
      <c r="O714" s="132" t="s">
        <v>751</v>
      </c>
      <c r="P714" s="35"/>
    </row>
    <row r="715" spans="1:16" ht="12.75">
      <c r="A715" s="77" t="s">
        <v>1</v>
      </c>
      <c r="B715" s="35"/>
      <c r="C715" s="77" t="s">
        <v>790</v>
      </c>
      <c r="D715" s="35"/>
      <c r="E715" s="77" t="s">
        <v>791</v>
      </c>
      <c r="F715" s="35"/>
      <c r="G715" s="35"/>
      <c r="H715" s="35"/>
      <c r="I715" s="35"/>
      <c r="J715" s="35"/>
      <c r="K715" s="50" t="s">
        <v>1</v>
      </c>
      <c r="L715" s="35"/>
      <c r="M715" s="50" t="s">
        <v>1696</v>
      </c>
      <c r="N715" s="35"/>
      <c r="O715" s="50" t="s">
        <v>1</v>
      </c>
      <c r="P715" s="35"/>
    </row>
    <row r="716" spans="1:16" ht="12.75">
      <c r="A716" s="133"/>
      <c r="B716" s="35"/>
      <c r="C716" s="133" t="s">
        <v>852</v>
      </c>
      <c r="D716" s="35"/>
      <c r="E716" s="133" t="s">
        <v>1697</v>
      </c>
      <c r="F716" s="35"/>
      <c r="G716" s="35"/>
      <c r="H716" s="35"/>
      <c r="I716" s="35"/>
      <c r="J716" s="35"/>
      <c r="K716" s="134" t="s">
        <v>1106</v>
      </c>
      <c r="L716" s="35"/>
      <c r="M716" s="134" t="s">
        <v>1698</v>
      </c>
      <c r="N716" s="35"/>
      <c r="O716" s="134" t="s">
        <v>1699</v>
      </c>
      <c r="P716" s="35"/>
    </row>
    <row r="717" spans="1:16" ht="12.75">
      <c r="A717" s="131" t="s">
        <v>1</v>
      </c>
      <c r="B717" s="35"/>
      <c r="C717" s="131" t="s">
        <v>781</v>
      </c>
      <c r="D717" s="35"/>
      <c r="E717" s="131" t="s">
        <v>782</v>
      </c>
      <c r="F717" s="35"/>
      <c r="G717" s="35"/>
      <c r="H717" s="35"/>
      <c r="I717" s="35"/>
      <c r="J717" s="35"/>
      <c r="K717" s="132" t="s">
        <v>1106</v>
      </c>
      <c r="L717" s="35"/>
      <c r="M717" s="132" t="s">
        <v>1698</v>
      </c>
      <c r="N717" s="35"/>
      <c r="O717" s="132" t="s">
        <v>1699</v>
      </c>
      <c r="P717" s="35"/>
    </row>
    <row r="718" spans="1:16" ht="12.75">
      <c r="A718" s="77" t="s">
        <v>1</v>
      </c>
      <c r="B718" s="35"/>
      <c r="C718" s="77" t="s">
        <v>790</v>
      </c>
      <c r="D718" s="35"/>
      <c r="E718" s="77" t="s">
        <v>791</v>
      </c>
      <c r="F718" s="35"/>
      <c r="G718" s="35"/>
      <c r="H718" s="35"/>
      <c r="I718" s="35"/>
      <c r="J718" s="35"/>
      <c r="K718" s="50" t="s">
        <v>1</v>
      </c>
      <c r="L718" s="35"/>
      <c r="M718" s="50" t="s">
        <v>1698</v>
      </c>
      <c r="N718" s="35"/>
      <c r="O718" s="50" t="s">
        <v>1</v>
      </c>
      <c r="P718" s="35"/>
    </row>
    <row r="719" spans="1:16" ht="12.75">
      <c r="A719" s="136" t="s">
        <v>1</v>
      </c>
      <c r="B719" s="35"/>
      <c r="C719" s="136" t="s">
        <v>1700</v>
      </c>
      <c r="D719" s="35"/>
      <c r="E719" s="136" t="s">
        <v>1701</v>
      </c>
      <c r="F719" s="35"/>
      <c r="G719" s="35"/>
      <c r="H719" s="35"/>
      <c r="I719" s="35"/>
      <c r="J719" s="35"/>
      <c r="K719" s="137" t="s">
        <v>1702</v>
      </c>
      <c r="L719" s="35"/>
      <c r="M719" s="137" t="s">
        <v>1703</v>
      </c>
      <c r="N719" s="35"/>
      <c r="O719" s="137" t="s">
        <v>1704</v>
      </c>
      <c r="P719" s="35"/>
    </row>
    <row r="720" spans="1:16" ht="12.75">
      <c r="A720" s="133"/>
      <c r="B720" s="35"/>
      <c r="C720" s="133" t="s">
        <v>705</v>
      </c>
      <c r="D720" s="35"/>
      <c r="E720" s="133" t="s">
        <v>1705</v>
      </c>
      <c r="F720" s="35"/>
      <c r="G720" s="35"/>
      <c r="H720" s="35"/>
      <c r="I720" s="35"/>
      <c r="J720" s="35"/>
      <c r="K720" s="134" t="s">
        <v>1706</v>
      </c>
      <c r="L720" s="35"/>
      <c r="M720" s="134" t="s">
        <v>1707</v>
      </c>
      <c r="N720" s="35"/>
      <c r="O720" s="134" t="s">
        <v>1708</v>
      </c>
      <c r="P720" s="35"/>
    </row>
    <row r="721" spans="1:16" ht="12.75">
      <c r="A721" s="131" t="s">
        <v>1</v>
      </c>
      <c r="B721" s="35"/>
      <c r="C721" s="131" t="s">
        <v>737</v>
      </c>
      <c r="D721" s="35"/>
      <c r="E721" s="131" t="s">
        <v>738</v>
      </c>
      <c r="F721" s="35"/>
      <c r="G721" s="35"/>
      <c r="H721" s="35"/>
      <c r="I721" s="35"/>
      <c r="J721" s="35"/>
      <c r="K721" s="132" t="s">
        <v>828</v>
      </c>
      <c r="L721" s="35"/>
      <c r="M721" s="132" t="s">
        <v>1709</v>
      </c>
      <c r="N721" s="35"/>
      <c r="O721" s="132" t="s">
        <v>1710</v>
      </c>
      <c r="P721" s="35"/>
    </row>
    <row r="722" spans="1:16" ht="12.75">
      <c r="A722" s="77" t="s">
        <v>1</v>
      </c>
      <c r="B722" s="35"/>
      <c r="C722" s="77" t="s">
        <v>814</v>
      </c>
      <c r="D722" s="35"/>
      <c r="E722" s="77" t="s">
        <v>738</v>
      </c>
      <c r="F722" s="35"/>
      <c r="G722" s="35"/>
      <c r="H722" s="35"/>
      <c r="I722" s="35"/>
      <c r="J722" s="35"/>
      <c r="K722" s="50" t="s">
        <v>1</v>
      </c>
      <c r="L722" s="35"/>
      <c r="M722" s="50" t="s">
        <v>1709</v>
      </c>
      <c r="N722" s="35"/>
      <c r="O722" s="50" t="s">
        <v>1</v>
      </c>
      <c r="P722" s="35"/>
    </row>
    <row r="723" spans="1:16" ht="12.75">
      <c r="A723" s="131" t="s">
        <v>1</v>
      </c>
      <c r="B723" s="35"/>
      <c r="C723" s="131" t="s">
        <v>862</v>
      </c>
      <c r="D723" s="35"/>
      <c r="E723" s="131" t="s">
        <v>863</v>
      </c>
      <c r="F723" s="35"/>
      <c r="G723" s="35"/>
      <c r="H723" s="35"/>
      <c r="I723" s="35"/>
      <c r="J723" s="35"/>
      <c r="K723" s="132" t="s">
        <v>1711</v>
      </c>
      <c r="L723" s="35"/>
      <c r="M723" s="132" t="s">
        <v>1712</v>
      </c>
      <c r="N723" s="35"/>
      <c r="O723" s="132" t="s">
        <v>1713</v>
      </c>
      <c r="P723" s="35"/>
    </row>
    <row r="724" spans="1:16" ht="12.75">
      <c r="A724" s="77" t="s">
        <v>1</v>
      </c>
      <c r="B724" s="35"/>
      <c r="C724" s="77" t="s">
        <v>867</v>
      </c>
      <c r="D724" s="35"/>
      <c r="E724" s="77" t="s">
        <v>868</v>
      </c>
      <c r="F724" s="35"/>
      <c r="G724" s="35"/>
      <c r="H724" s="35"/>
      <c r="I724" s="35"/>
      <c r="J724" s="35"/>
      <c r="K724" s="50" t="s">
        <v>1</v>
      </c>
      <c r="L724" s="35"/>
      <c r="M724" s="50" t="s">
        <v>1712</v>
      </c>
      <c r="N724" s="35"/>
      <c r="O724" s="50" t="s">
        <v>1</v>
      </c>
      <c r="P724" s="35"/>
    </row>
    <row r="725" spans="1:16" ht="12.75">
      <c r="A725" s="131" t="s">
        <v>1</v>
      </c>
      <c r="B725" s="35"/>
      <c r="C725" s="131" t="s">
        <v>846</v>
      </c>
      <c r="D725" s="35"/>
      <c r="E725" s="131" t="s">
        <v>847</v>
      </c>
      <c r="F725" s="35"/>
      <c r="G725" s="35"/>
      <c r="H725" s="35"/>
      <c r="I725" s="35"/>
      <c r="J725" s="35"/>
      <c r="K725" s="132" t="s">
        <v>1714</v>
      </c>
      <c r="L725" s="35"/>
      <c r="M725" s="132" t="s">
        <v>1715</v>
      </c>
      <c r="N725" s="35"/>
      <c r="O725" s="132" t="s">
        <v>1716</v>
      </c>
      <c r="P725" s="35"/>
    </row>
    <row r="726" spans="1:16" ht="12.75">
      <c r="A726" s="77" t="s">
        <v>1</v>
      </c>
      <c r="B726" s="35"/>
      <c r="C726" s="77" t="s">
        <v>848</v>
      </c>
      <c r="D726" s="35"/>
      <c r="E726" s="77" t="s">
        <v>849</v>
      </c>
      <c r="F726" s="35"/>
      <c r="G726" s="35"/>
      <c r="H726" s="35"/>
      <c r="I726" s="35"/>
      <c r="J726" s="35"/>
      <c r="K726" s="50" t="s">
        <v>1</v>
      </c>
      <c r="L726" s="35"/>
      <c r="M726" s="50" t="s">
        <v>1715</v>
      </c>
      <c r="N726" s="35"/>
      <c r="O726" s="50" t="s">
        <v>1</v>
      </c>
      <c r="P726" s="35"/>
    </row>
    <row r="727" spans="1:16" ht="12.75">
      <c r="A727" s="133"/>
      <c r="B727" s="35"/>
      <c r="C727" s="133" t="s">
        <v>831</v>
      </c>
      <c r="D727" s="35"/>
      <c r="E727" s="133" t="s">
        <v>1717</v>
      </c>
      <c r="F727" s="35"/>
      <c r="G727" s="35"/>
      <c r="H727" s="35"/>
      <c r="I727" s="35"/>
      <c r="J727" s="35"/>
      <c r="K727" s="134" t="s">
        <v>383</v>
      </c>
      <c r="L727" s="35"/>
      <c r="M727" s="134" t="s">
        <v>39</v>
      </c>
      <c r="N727" s="35"/>
      <c r="O727" s="134" t="s">
        <v>41</v>
      </c>
      <c r="P727" s="35"/>
    </row>
    <row r="728" spans="1:16" ht="12.75">
      <c r="A728" s="131" t="s">
        <v>1</v>
      </c>
      <c r="B728" s="35"/>
      <c r="C728" s="131" t="s">
        <v>1062</v>
      </c>
      <c r="D728" s="35"/>
      <c r="E728" s="131" t="s">
        <v>1063</v>
      </c>
      <c r="F728" s="35"/>
      <c r="G728" s="35"/>
      <c r="H728" s="35"/>
      <c r="I728" s="35"/>
      <c r="J728" s="35"/>
      <c r="K728" s="132" t="s">
        <v>383</v>
      </c>
      <c r="L728" s="35"/>
      <c r="M728" s="132" t="s">
        <v>39</v>
      </c>
      <c r="N728" s="35"/>
      <c r="O728" s="132" t="s">
        <v>41</v>
      </c>
      <c r="P728" s="35"/>
    </row>
    <row r="729" spans="1:16" ht="12.75">
      <c r="A729" s="133"/>
      <c r="B729" s="35"/>
      <c r="C729" s="133" t="s">
        <v>852</v>
      </c>
      <c r="D729" s="35"/>
      <c r="E729" s="133" t="s">
        <v>1718</v>
      </c>
      <c r="F729" s="35"/>
      <c r="G729" s="35"/>
      <c r="H729" s="35"/>
      <c r="I729" s="35"/>
      <c r="J729" s="35"/>
      <c r="K729" s="134" t="s">
        <v>432</v>
      </c>
      <c r="L729" s="35"/>
      <c r="M729" s="134" t="s">
        <v>432</v>
      </c>
      <c r="N729" s="35"/>
      <c r="O729" s="134" t="s">
        <v>45</v>
      </c>
      <c r="P729" s="35"/>
    </row>
    <row r="730" spans="1:16" ht="12.75">
      <c r="A730" s="131" t="s">
        <v>1</v>
      </c>
      <c r="B730" s="35"/>
      <c r="C730" s="131" t="s">
        <v>862</v>
      </c>
      <c r="D730" s="35"/>
      <c r="E730" s="131" t="s">
        <v>863</v>
      </c>
      <c r="F730" s="35"/>
      <c r="G730" s="35"/>
      <c r="H730" s="35"/>
      <c r="I730" s="35"/>
      <c r="J730" s="35"/>
      <c r="K730" s="132" t="s">
        <v>432</v>
      </c>
      <c r="L730" s="35"/>
      <c r="M730" s="132" t="s">
        <v>432</v>
      </c>
      <c r="N730" s="35"/>
      <c r="O730" s="132" t="s">
        <v>45</v>
      </c>
      <c r="P730" s="35"/>
    </row>
    <row r="731" spans="1:16" ht="12.75">
      <c r="A731" s="77" t="s">
        <v>1</v>
      </c>
      <c r="B731" s="35"/>
      <c r="C731" s="77" t="s">
        <v>867</v>
      </c>
      <c r="D731" s="35"/>
      <c r="E731" s="77" t="s">
        <v>868</v>
      </c>
      <c r="F731" s="35"/>
      <c r="G731" s="35"/>
      <c r="H731" s="35"/>
      <c r="I731" s="35"/>
      <c r="J731" s="35"/>
      <c r="K731" s="50" t="s">
        <v>1</v>
      </c>
      <c r="L731" s="35"/>
      <c r="M731" s="50" t="s">
        <v>432</v>
      </c>
      <c r="N731" s="35"/>
      <c r="O731" s="50" t="s">
        <v>1</v>
      </c>
      <c r="P731" s="35"/>
    </row>
    <row r="732" spans="1:16" ht="12.75">
      <c r="A732" s="136" t="s">
        <v>1</v>
      </c>
      <c r="B732" s="35"/>
      <c r="C732" s="136" t="s">
        <v>1719</v>
      </c>
      <c r="D732" s="35"/>
      <c r="E732" s="136" t="s">
        <v>1720</v>
      </c>
      <c r="F732" s="35"/>
      <c r="G732" s="35"/>
      <c r="H732" s="35"/>
      <c r="I732" s="35"/>
      <c r="J732" s="35"/>
      <c r="K732" s="137" t="s">
        <v>1721</v>
      </c>
      <c r="L732" s="35"/>
      <c r="M732" s="137" t="s">
        <v>1722</v>
      </c>
      <c r="N732" s="35"/>
      <c r="O732" s="137" t="s">
        <v>1723</v>
      </c>
      <c r="P732" s="35"/>
    </row>
    <row r="733" spans="1:16" ht="12.75">
      <c r="A733" s="133"/>
      <c r="B733" s="35"/>
      <c r="C733" s="133" t="s">
        <v>705</v>
      </c>
      <c r="D733" s="35"/>
      <c r="E733" s="133" t="s">
        <v>1724</v>
      </c>
      <c r="F733" s="35"/>
      <c r="G733" s="35"/>
      <c r="H733" s="35"/>
      <c r="I733" s="35"/>
      <c r="J733" s="35"/>
      <c r="K733" s="134" t="s">
        <v>1725</v>
      </c>
      <c r="L733" s="35"/>
      <c r="M733" s="134" t="s">
        <v>1722</v>
      </c>
      <c r="N733" s="35"/>
      <c r="O733" s="134" t="s">
        <v>1726</v>
      </c>
      <c r="P733" s="35"/>
    </row>
    <row r="734" spans="1:16" ht="12.75">
      <c r="A734" s="131" t="s">
        <v>1</v>
      </c>
      <c r="B734" s="35"/>
      <c r="C734" s="131" t="s">
        <v>781</v>
      </c>
      <c r="D734" s="35"/>
      <c r="E734" s="131" t="s">
        <v>782</v>
      </c>
      <c r="F734" s="35"/>
      <c r="G734" s="35"/>
      <c r="H734" s="35"/>
      <c r="I734" s="35"/>
      <c r="J734" s="35"/>
      <c r="K734" s="132" t="s">
        <v>1727</v>
      </c>
      <c r="L734" s="35"/>
      <c r="M734" s="132" t="s">
        <v>1728</v>
      </c>
      <c r="N734" s="35"/>
      <c r="O734" s="132" t="s">
        <v>1729</v>
      </c>
      <c r="P734" s="35"/>
    </row>
    <row r="735" spans="1:16" ht="12.75">
      <c r="A735" s="77" t="s">
        <v>1</v>
      </c>
      <c r="B735" s="35"/>
      <c r="C735" s="77" t="s">
        <v>793</v>
      </c>
      <c r="D735" s="35"/>
      <c r="E735" s="77" t="s">
        <v>794</v>
      </c>
      <c r="F735" s="35"/>
      <c r="G735" s="35"/>
      <c r="H735" s="35"/>
      <c r="I735" s="35"/>
      <c r="J735" s="35"/>
      <c r="K735" s="50" t="s">
        <v>1</v>
      </c>
      <c r="L735" s="35"/>
      <c r="M735" s="50" t="s">
        <v>1728</v>
      </c>
      <c r="N735" s="35"/>
      <c r="O735" s="50" t="s">
        <v>1</v>
      </c>
      <c r="P735" s="35"/>
    </row>
    <row r="736" spans="1:16" ht="12.75">
      <c r="A736" s="131" t="s">
        <v>1</v>
      </c>
      <c r="B736" s="35"/>
      <c r="C736" s="131" t="s">
        <v>838</v>
      </c>
      <c r="D736" s="35"/>
      <c r="E736" s="131" t="s">
        <v>839</v>
      </c>
      <c r="F736" s="35"/>
      <c r="G736" s="35"/>
      <c r="H736" s="35"/>
      <c r="I736" s="35"/>
      <c r="J736" s="35"/>
      <c r="K736" s="132" t="s">
        <v>864</v>
      </c>
      <c r="L736" s="35"/>
      <c r="M736" s="132" t="s">
        <v>864</v>
      </c>
      <c r="N736" s="35"/>
      <c r="O736" s="132" t="s">
        <v>45</v>
      </c>
      <c r="P736" s="35"/>
    </row>
    <row r="737" spans="1:16" ht="12.75">
      <c r="A737" s="77" t="s">
        <v>1</v>
      </c>
      <c r="B737" s="35"/>
      <c r="C737" s="77" t="s">
        <v>956</v>
      </c>
      <c r="D737" s="35"/>
      <c r="E737" s="77" t="s">
        <v>957</v>
      </c>
      <c r="F737" s="35"/>
      <c r="G737" s="35"/>
      <c r="H737" s="35"/>
      <c r="I737" s="35"/>
      <c r="J737" s="35"/>
      <c r="K737" s="50" t="s">
        <v>1</v>
      </c>
      <c r="L737" s="35"/>
      <c r="M737" s="50" t="s">
        <v>864</v>
      </c>
      <c r="N737" s="35"/>
      <c r="O737" s="50" t="s">
        <v>1</v>
      </c>
      <c r="P737" s="35"/>
    </row>
    <row r="738" spans="1:16" ht="12.75">
      <c r="A738" s="133"/>
      <c r="B738" s="35"/>
      <c r="C738" s="133" t="s">
        <v>744</v>
      </c>
      <c r="D738" s="35"/>
      <c r="E738" s="133" t="s">
        <v>1730</v>
      </c>
      <c r="F738" s="35"/>
      <c r="G738" s="35"/>
      <c r="H738" s="35"/>
      <c r="I738" s="35"/>
      <c r="J738" s="35"/>
      <c r="K738" s="134" t="s">
        <v>1731</v>
      </c>
      <c r="L738" s="35"/>
      <c r="M738" s="134" t="s">
        <v>39</v>
      </c>
      <c r="N738" s="35"/>
      <c r="O738" s="134" t="s">
        <v>41</v>
      </c>
      <c r="P738" s="35"/>
    </row>
    <row r="739" spans="1:16" ht="12.75">
      <c r="A739" s="131" t="s">
        <v>1</v>
      </c>
      <c r="B739" s="35"/>
      <c r="C739" s="131" t="s">
        <v>781</v>
      </c>
      <c r="D739" s="35"/>
      <c r="E739" s="131" t="s">
        <v>782</v>
      </c>
      <c r="F739" s="35"/>
      <c r="G739" s="35"/>
      <c r="H739" s="35"/>
      <c r="I739" s="35"/>
      <c r="J739" s="35"/>
      <c r="K739" s="132" t="s">
        <v>1731</v>
      </c>
      <c r="L739" s="35"/>
      <c r="M739" s="132" t="s">
        <v>39</v>
      </c>
      <c r="N739" s="35"/>
      <c r="O739" s="132" t="s">
        <v>41</v>
      </c>
      <c r="P739" s="35"/>
    </row>
    <row r="740" spans="1:16" ht="12.75">
      <c r="A740" s="133"/>
      <c r="B740" s="35"/>
      <c r="C740" s="133" t="s">
        <v>932</v>
      </c>
      <c r="D740" s="35"/>
      <c r="E740" s="133" t="s">
        <v>1732</v>
      </c>
      <c r="F740" s="35"/>
      <c r="G740" s="35"/>
      <c r="H740" s="35"/>
      <c r="I740" s="35"/>
      <c r="J740" s="35"/>
      <c r="K740" s="134" t="s">
        <v>424</v>
      </c>
      <c r="L740" s="35"/>
      <c r="M740" s="134" t="s">
        <v>39</v>
      </c>
      <c r="N740" s="35"/>
      <c r="O740" s="134" t="s">
        <v>41</v>
      </c>
      <c r="P740" s="35"/>
    </row>
    <row r="741" spans="1:16" ht="12.75">
      <c r="A741" s="131" t="s">
        <v>1</v>
      </c>
      <c r="B741" s="35"/>
      <c r="C741" s="131" t="s">
        <v>1733</v>
      </c>
      <c r="D741" s="35"/>
      <c r="E741" s="131" t="s">
        <v>1734</v>
      </c>
      <c r="F741" s="35"/>
      <c r="G741" s="35"/>
      <c r="H741" s="35"/>
      <c r="I741" s="35"/>
      <c r="J741" s="35"/>
      <c r="K741" s="132" t="s">
        <v>424</v>
      </c>
      <c r="L741" s="35"/>
      <c r="M741" s="132" t="s">
        <v>39</v>
      </c>
      <c r="N741" s="35"/>
      <c r="O741" s="132" t="s">
        <v>41</v>
      </c>
      <c r="P741" s="35"/>
    </row>
    <row r="742" spans="1:16" ht="12.75">
      <c r="A742" s="136" t="s">
        <v>1</v>
      </c>
      <c r="B742" s="35"/>
      <c r="C742" s="136" t="s">
        <v>1735</v>
      </c>
      <c r="D742" s="35"/>
      <c r="E742" s="136" t="s">
        <v>1736</v>
      </c>
      <c r="F742" s="35"/>
      <c r="G742" s="35"/>
      <c r="H742" s="35"/>
      <c r="I742" s="35"/>
      <c r="J742" s="35"/>
      <c r="K742" s="137" t="s">
        <v>1737</v>
      </c>
      <c r="L742" s="35"/>
      <c r="M742" s="137" t="s">
        <v>1738</v>
      </c>
      <c r="N742" s="35"/>
      <c r="O742" s="137" t="s">
        <v>1739</v>
      </c>
      <c r="P742" s="35"/>
    </row>
    <row r="743" spans="1:16" ht="12.75">
      <c r="A743" s="133"/>
      <c r="B743" s="35"/>
      <c r="C743" s="133" t="s">
        <v>932</v>
      </c>
      <c r="D743" s="35"/>
      <c r="E743" s="133" t="s">
        <v>1740</v>
      </c>
      <c r="F743" s="35"/>
      <c r="G743" s="35"/>
      <c r="H743" s="35"/>
      <c r="I743" s="35"/>
      <c r="J743" s="35"/>
      <c r="K743" s="134" t="s">
        <v>1741</v>
      </c>
      <c r="L743" s="35"/>
      <c r="M743" s="134" t="s">
        <v>1742</v>
      </c>
      <c r="N743" s="35"/>
      <c r="O743" s="134" t="s">
        <v>1743</v>
      </c>
      <c r="P743" s="35"/>
    </row>
    <row r="744" spans="1:16" ht="12.75">
      <c r="A744" s="131" t="s">
        <v>1</v>
      </c>
      <c r="B744" s="35"/>
      <c r="C744" s="131" t="s">
        <v>781</v>
      </c>
      <c r="D744" s="35"/>
      <c r="E744" s="131" t="s">
        <v>782</v>
      </c>
      <c r="F744" s="35"/>
      <c r="G744" s="35"/>
      <c r="H744" s="35"/>
      <c r="I744" s="35"/>
      <c r="J744" s="35"/>
      <c r="K744" s="132" t="s">
        <v>1741</v>
      </c>
      <c r="L744" s="35"/>
      <c r="M744" s="132" t="s">
        <v>1742</v>
      </c>
      <c r="N744" s="35"/>
      <c r="O744" s="132" t="s">
        <v>1743</v>
      </c>
      <c r="P744" s="35"/>
    </row>
    <row r="745" spans="1:16" ht="12.75">
      <c r="A745" s="77" t="s">
        <v>1</v>
      </c>
      <c r="B745" s="35"/>
      <c r="C745" s="77" t="s">
        <v>793</v>
      </c>
      <c r="D745" s="35"/>
      <c r="E745" s="77" t="s">
        <v>794</v>
      </c>
      <c r="F745" s="35"/>
      <c r="G745" s="35"/>
      <c r="H745" s="35"/>
      <c r="I745" s="35"/>
      <c r="J745" s="35"/>
      <c r="K745" s="50" t="s">
        <v>1</v>
      </c>
      <c r="L745" s="35"/>
      <c r="M745" s="50" t="s">
        <v>1742</v>
      </c>
      <c r="N745" s="35"/>
      <c r="O745" s="50" t="s">
        <v>1</v>
      </c>
      <c r="P745" s="35"/>
    </row>
    <row r="746" spans="1:16" ht="12.75">
      <c r="A746" s="133"/>
      <c r="B746" s="35"/>
      <c r="C746" s="133" t="s">
        <v>831</v>
      </c>
      <c r="D746" s="35"/>
      <c r="E746" s="133" t="s">
        <v>1744</v>
      </c>
      <c r="F746" s="35"/>
      <c r="G746" s="35"/>
      <c r="H746" s="35"/>
      <c r="I746" s="35"/>
      <c r="J746" s="35"/>
      <c r="K746" s="134" t="s">
        <v>533</v>
      </c>
      <c r="L746" s="35"/>
      <c r="M746" s="134" t="s">
        <v>534</v>
      </c>
      <c r="N746" s="35"/>
      <c r="O746" s="134" t="s">
        <v>535</v>
      </c>
      <c r="P746" s="35"/>
    </row>
    <row r="747" spans="1:16" ht="12.75">
      <c r="A747" s="131" t="s">
        <v>1</v>
      </c>
      <c r="B747" s="35"/>
      <c r="C747" s="131" t="s">
        <v>737</v>
      </c>
      <c r="D747" s="35"/>
      <c r="E747" s="131" t="s">
        <v>738</v>
      </c>
      <c r="F747" s="35"/>
      <c r="G747" s="35"/>
      <c r="H747" s="35"/>
      <c r="I747" s="35"/>
      <c r="J747" s="35"/>
      <c r="K747" s="132" t="s">
        <v>533</v>
      </c>
      <c r="L747" s="35"/>
      <c r="M747" s="132" t="s">
        <v>534</v>
      </c>
      <c r="N747" s="35"/>
      <c r="O747" s="132" t="s">
        <v>535</v>
      </c>
      <c r="P747" s="35"/>
    </row>
    <row r="748" spans="1:16" ht="12.75">
      <c r="A748" s="77" t="s">
        <v>1</v>
      </c>
      <c r="B748" s="35"/>
      <c r="C748" s="77" t="s">
        <v>814</v>
      </c>
      <c r="D748" s="35"/>
      <c r="E748" s="77" t="s">
        <v>738</v>
      </c>
      <c r="F748" s="35"/>
      <c r="G748" s="35"/>
      <c r="H748" s="35"/>
      <c r="I748" s="35"/>
      <c r="J748" s="35"/>
      <c r="K748" s="50" t="s">
        <v>1</v>
      </c>
      <c r="L748" s="35"/>
      <c r="M748" s="50" t="s">
        <v>534</v>
      </c>
      <c r="N748" s="35"/>
      <c r="O748" s="50" t="s">
        <v>1</v>
      </c>
      <c r="P748" s="35"/>
    </row>
    <row r="749" spans="1:16" ht="12.75">
      <c r="A749" s="133"/>
      <c r="B749" s="35"/>
      <c r="C749" s="133" t="s">
        <v>852</v>
      </c>
      <c r="D749" s="35"/>
      <c r="E749" s="133" t="s">
        <v>1745</v>
      </c>
      <c r="F749" s="35"/>
      <c r="G749" s="35"/>
      <c r="H749" s="35"/>
      <c r="I749" s="35"/>
      <c r="J749" s="35"/>
      <c r="K749" s="134" t="s">
        <v>1746</v>
      </c>
      <c r="L749" s="35"/>
      <c r="M749" s="134" t="s">
        <v>1747</v>
      </c>
      <c r="N749" s="35"/>
      <c r="O749" s="134" t="s">
        <v>1748</v>
      </c>
      <c r="P749" s="35"/>
    </row>
    <row r="750" spans="1:16" ht="12.75">
      <c r="A750" s="131" t="s">
        <v>1</v>
      </c>
      <c r="B750" s="35"/>
      <c r="C750" s="131" t="s">
        <v>781</v>
      </c>
      <c r="D750" s="35"/>
      <c r="E750" s="131" t="s">
        <v>782</v>
      </c>
      <c r="F750" s="35"/>
      <c r="G750" s="35"/>
      <c r="H750" s="35"/>
      <c r="I750" s="35"/>
      <c r="J750" s="35"/>
      <c r="K750" s="132" t="s">
        <v>1749</v>
      </c>
      <c r="L750" s="35"/>
      <c r="M750" s="132" t="s">
        <v>1750</v>
      </c>
      <c r="N750" s="35"/>
      <c r="O750" s="132" t="s">
        <v>1751</v>
      </c>
      <c r="P750" s="35"/>
    </row>
    <row r="751" spans="1:16" ht="12.75">
      <c r="A751" s="77" t="s">
        <v>1</v>
      </c>
      <c r="B751" s="35"/>
      <c r="C751" s="77" t="s">
        <v>879</v>
      </c>
      <c r="D751" s="35"/>
      <c r="E751" s="77" t="s">
        <v>880</v>
      </c>
      <c r="F751" s="35"/>
      <c r="G751" s="35"/>
      <c r="H751" s="35"/>
      <c r="I751" s="35"/>
      <c r="J751" s="35"/>
      <c r="K751" s="50" t="s">
        <v>1</v>
      </c>
      <c r="L751" s="35"/>
      <c r="M751" s="50" t="s">
        <v>1750</v>
      </c>
      <c r="N751" s="35"/>
      <c r="O751" s="50" t="s">
        <v>1</v>
      </c>
      <c r="P751" s="35"/>
    </row>
    <row r="752" spans="1:16" ht="12.75">
      <c r="A752" s="131" t="s">
        <v>1</v>
      </c>
      <c r="B752" s="35"/>
      <c r="C752" s="131" t="s">
        <v>1752</v>
      </c>
      <c r="D752" s="35"/>
      <c r="E752" s="131" t="s">
        <v>1753</v>
      </c>
      <c r="F752" s="35"/>
      <c r="G752" s="35"/>
      <c r="H752" s="35"/>
      <c r="I752" s="35"/>
      <c r="J752" s="35"/>
      <c r="K752" s="132" t="s">
        <v>328</v>
      </c>
      <c r="L752" s="35"/>
      <c r="M752" s="132" t="s">
        <v>39</v>
      </c>
      <c r="N752" s="35"/>
      <c r="O752" s="132" t="s">
        <v>41</v>
      </c>
      <c r="P752" s="35"/>
    </row>
    <row r="753" spans="1:16" ht="24.75" customHeight="1">
      <c r="A753" s="131" t="s">
        <v>1</v>
      </c>
      <c r="B753" s="35"/>
      <c r="C753" s="145" t="s">
        <v>1754</v>
      </c>
      <c r="D753" s="146"/>
      <c r="E753" s="147" t="s">
        <v>1755</v>
      </c>
      <c r="F753" s="148"/>
      <c r="G753" s="148"/>
      <c r="H753" s="148"/>
      <c r="I753" s="148"/>
      <c r="J753" s="148"/>
      <c r="K753" s="149" t="s">
        <v>330</v>
      </c>
      <c r="L753" s="146"/>
      <c r="M753" s="149" t="s">
        <v>326</v>
      </c>
      <c r="N753" s="146"/>
      <c r="O753" s="149" t="s">
        <v>331</v>
      </c>
      <c r="P753" s="146"/>
    </row>
    <row r="754" spans="1:16" ht="12.75">
      <c r="A754" s="77" t="s">
        <v>1</v>
      </c>
      <c r="B754" s="35"/>
      <c r="C754" s="77" t="s">
        <v>1756</v>
      </c>
      <c r="D754" s="35"/>
      <c r="E754" s="77" t="s">
        <v>1757</v>
      </c>
      <c r="F754" s="35"/>
      <c r="G754" s="35"/>
      <c r="H754" s="35"/>
      <c r="I754" s="35"/>
      <c r="J754" s="35"/>
      <c r="K754" s="50" t="s">
        <v>1</v>
      </c>
      <c r="L754" s="35"/>
      <c r="M754" s="50" t="s">
        <v>333</v>
      </c>
      <c r="N754" s="35"/>
      <c r="O754" s="50" t="s">
        <v>1</v>
      </c>
      <c r="P754" s="35"/>
    </row>
    <row r="755" spans="1:16" ht="12.75">
      <c r="A755" s="77" t="s">
        <v>1</v>
      </c>
      <c r="B755" s="35"/>
      <c r="C755" s="77" t="s">
        <v>1758</v>
      </c>
      <c r="D755" s="35"/>
      <c r="E755" s="77" t="s">
        <v>1759</v>
      </c>
      <c r="F755" s="35"/>
      <c r="G755" s="35"/>
      <c r="H755" s="35"/>
      <c r="I755" s="35"/>
      <c r="J755" s="35"/>
      <c r="K755" s="50" t="s">
        <v>1</v>
      </c>
      <c r="L755" s="35"/>
      <c r="M755" s="50" t="s">
        <v>335</v>
      </c>
      <c r="N755" s="35"/>
      <c r="O755" s="50" t="s">
        <v>1</v>
      </c>
      <c r="P755" s="35"/>
    </row>
    <row r="756" spans="1:16" ht="12.75">
      <c r="A756" s="131" t="s">
        <v>1</v>
      </c>
      <c r="B756" s="35"/>
      <c r="C756" s="131" t="s">
        <v>1584</v>
      </c>
      <c r="D756" s="35"/>
      <c r="E756" s="131" t="s">
        <v>1585</v>
      </c>
      <c r="F756" s="35"/>
      <c r="G756" s="35"/>
      <c r="H756" s="35"/>
      <c r="I756" s="35"/>
      <c r="J756" s="35"/>
      <c r="K756" s="132" t="s">
        <v>199</v>
      </c>
      <c r="L756" s="35"/>
      <c r="M756" s="132" t="s">
        <v>39</v>
      </c>
      <c r="N756" s="35"/>
      <c r="O756" s="132" t="s">
        <v>41</v>
      </c>
      <c r="P756" s="35"/>
    </row>
    <row r="757" spans="1:16" ht="12.75">
      <c r="A757" s="133"/>
      <c r="B757" s="35"/>
      <c r="C757" s="133" t="s">
        <v>884</v>
      </c>
      <c r="D757" s="35"/>
      <c r="E757" s="133" t="s">
        <v>1760</v>
      </c>
      <c r="F757" s="35"/>
      <c r="G757" s="35"/>
      <c r="H757" s="35"/>
      <c r="I757" s="35"/>
      <c r="J757" s="35"/>
      <c r="K757" s="134" t="s">
        <v>1761</v>
      </c>
      <c r="L757" s="35"/>
      <c r="M757" s="134" t="s">
        <v>1762</v>
      </c>
      <c r="N757" s="35"/>
      <c r="O757" s="134" t="s">
        <v>1763</v>
      </c>
      <c r="P757" s="35"/>
    </row>
    <row r="758" spans="1:16" ht="12.75">
      <c r="A758" s="131" t="s">
        <v>1</v>
      </c>
      <c r="B758" s="35"/>
      <c r="C758" s="131" t="s">
        <v>862</v>
      </c>
      <c r="D758" s="35"/>
      <c r="E758" s="131" t="s">
        <v>863</v>
      </c>
      <c r="F758" s="35"/>
      <c r="G758" s="35"/>
      <c r="H758" s="35"/>
      <c r="I758" s="35"/>
      <c r="J758" s="35"/>
      <c r="K758" s="132" t="s">
        <v>1761</v>
      </c>
      <c r="L758" s="35"/>
      <c r="M758" s="132" t="s">
        <v>1762</v>
      </c>
      <c r="N758" s="35"/>
      <c r="O758" s="132" t="s">
        <v>1763</v>
      </c>
      <c r="P758" s="35"/>
    </row>
    <row r="759" spans="1:16" ht="12.75">
      <c r="A759" s="77" t="s">
        <v>1</v>
      </c>
      <c r="B759" s="35"/>
      <c r="C759" s="77" t="s">
        <v>867</v>
      </c>
      <c r="D759" s="35"/>
      <c r="E759" s="77" t="s">
        <v>868</v>
      </c>
      <c r="F759" s="35"/>
      <c r="G759" s="35"/>
      <c r="H759" s="35"/>
      <c r="I759" s="35"/>
      <c r="J759" s="35"/>
      <c r="K759" s="50" t="s">
        <v>1</v>
      </c>
      <c r="L759" s="35"/>
      <c r="M759" s="50" t="s">
        <v>1762</v>
      </c>
      <c r="N759" s="35"/>
      <c r="O759" s="50" t="s">
        <v>1</v>
      </c>
      <c r="P759" s="35"/>
    </row>
    <row r="760" spans="1:16" ht="12.75">
      <c r="A760" s="136" t="s">
        <v>1</v>
      </c>
      <c r="B760" s="35"/>
      <c r="C760" s="136" t="s">
        <v>1005</v>
      </c>
      <c r="D760" s="35"/>
      <c r="E760" s="136" t="s">
        <v>1006</v>
      </c>
      <c r="F760" s="35"/>
      <c r="G760" s="35"/>
      <c r="H760" s="35"/>
      <c r="I760" s="35"/>
      <c r="J760" s="35"/>
      <c r="K760" s="137" t="s">
        <v>1764</v>
      </c>
      <c r="L760" s="35"/>
      <c r="M760" s="137" t="s">
        <v>1765</v>
      </c>
      <c r="N760" s="35"/>
      <c r="O760" s="137" t="s">
        <v>1766</v>
      </c>
      <c r="P760" s="35"/>
    </row>
    <row r="761" spans="1:16" ht="12.75">
      <c r="A761" s="133"/>
      <c r="B761" s="35"/>
      <c r="C761" s="133" t="s">
        <v>705</v>
      </c>
      <c r="D761" s="35"/>
      <c r="E761" s="133" t="s">
        <v>1767</v>
      </c>
      <c r="F761" s="35"/>
      <c r="G761" s="35"/>
      <c r="H761" s="35"/>
      <c r="I761" s="35"/>
      <c r="J761" s="35"/>
      <c r="K761" s="134" t="s">
        <v>1768</v>
      </c>
      <c r="L761" s="35"/>
      <c r="M761" s="134" t="s">
        <v>1769</v>
      </c>
      <c r="N761" s="35"/>
      <c r="O761" s="134" t="s">
        <v>1770</v>
      </c>
      <c r="P761" s="35"/>
    </row>
    <row r="762" spans="1:16" ht="12.75">
      <c r="A762" s="131" t="s">
        <v>1</v>
      </c>
      <c r="B762" s="35"/>
      <c r="C762" s="131" t="s">
        <v>862</v>
      </c>
      <c r="D762" s="35"/>
      <c r="E762" s="131" t="s">
        <v>863</v>
      </c>
      <c r="F762" s="35"/>
      <c r="G762" s="35"/>
      <c r="H762" s="35"/>
      <c r="I762" s="35"/>
      <c r="J762" s="35"/>
      <c r="K762" s="132" t="s">
        <v>1768</v>
      </c>
      <c r="L762" s="35"/>
      <c r="M762" s="132" t="s">
        <v>1769</v>
      </c>
      <c r="N762" s="35"/>
      <c r="O762" s="132" t="s">
        <v>1770</v>
      </c>
      <c r="P762" s="35"/>
    </row>
    <row r="763" spans="1:16" ht="12.75">
      <c r="A763" s="77" t="s">
        <v>1</v>
      </c>
      <c r="B763" s="35"/>
      <c r="C763" s="77" t="s">
        <v>867</v>
      </c>
      <c r="D763" s="35"/>
      <c r="E763" s="77" t="s">
        <v>868</v>
      </c>
      <c r="F763" s="35"/>
      <c r="G763" s="35"/>
      <c r="H763" s="35"/>
      <c r="I763" s="35"/>
      <c r="J763" s="35"/>
      <c r="K763" s="50" t="s">
        <v>1</v>
      </c>
      <c r="L763" s="35"/>
      <c r="M763" s="50" t="s">
        <v>1769</v>
      </c>
      <c r="N763" s="35"/>
      <c r="O763" s="50" t="s">
        <v>1</v>
      </c>
      <c r="P763" s="35"/>
    </row>
    <row r="764" spans="1:16" ht="12.75">
      <c r="A764" s="133"/>
      <c r="B764" s="35"/>
      <c r="C764" s="133" t="s">
        <v>852</v>
      </c>
      <c r="D764" s="35"/>
      <c r="E764" s="133" t="s">
        <v>1008</v>
      </c>
      <c r="F764" s="35"/>
      <c r="G764" s="35"/>
      <c r="H764" s="35"/>
      <c r="I764" s="35"/>
      <c r="J764" s="35"/>
      <c r="K764" s="134" t="s">
        <v>1771</v>
      </c>
      <c r="L764" s="35"/>
      <c r="M764" s="134" t="s">
        <v>1772</v>
      </c>
      <c r="N764" s="35"/>
      <c r="O764" s="134" t="s">
        <v>1773</v>
      </c>
      <c r="P764" s="35"/>
    </row>
    <row r="765" spans="1:16" ht="12.75">
      <c r="A765" s="131" t="s">
        <v>1</v>
      </c>
      <c r="B765" s="35"/>
      <c r="C765" s="131" t="s">
        <v>862</v>
      </c>
      <c r="D765" s="35"/>
      <c r="E765" s="131" t="s">
        <v>863</v>
      </c>
      <c r="F765" s="35"/>
      <c r="G765" s="35"/>
      <c r="H765" s="35"/>
      <c r="I765" s="35"/>
      <c r="J765" s="35"/>
      <c r="K765" s="132" t="s">
        <v>1771</v>
      </c>
      <c r="L765" s="35"/>
      <c r="M765" s="132" t="s">
        <v>1772</v>
      </c>
      <c r="N765" s="35"/>
      <c r="O765" s="132" t="s">
        <v>1773</v>
      </c>
      <c r="P765" s="35"/>
    </row>
    <row r="766" spans="1:16" ht="12.75">
      <c r="A766" s="77" t="s">
        <v>1</v>
      </c>
      <c r="B766" s="35"/>
      <c r="C766" s="77" t="s">
        <v>867</v>
      </c>
      <c r="D766" s="35"/>
      <c r="E766" s="77" t="s">
        <v>868</v>
      </c>
      <c r="F766" s="35"/>
      <c r="G766" s="35"/>
      <c r="H766" s="35"/>
      <c r="I766" s="35"/>
      <c r="J766" s="35"/>
      <c r="K766" s="50" t="s">
        <v>1</v>
      </c>
      <c r="L766" s="35"/>
      <c r="M766" s="50" t="s">
        <v>1772</v>
      </c>
      <c r="N766" s="35"/>
      <c r="O766" s="50" t="s">
        <v>1</v>
      </c>
      <c r="P766" s="35"/>
    </row>
    <row r="767" spans="1:16" ht="12.75">
      <c r="A767" s="133"/>
      <c r="B767" s="35"/>
      <c r="C767" s="133" t="s">
        <v>899</v>
      </c>
      <c r="D767" s="35"/>
      <c r="E767" s="133" t="s">
        <v>1774</v>
      </c>
      <c r="F767" s="35"/>
      <c r="G767" s="35"/>
      <c r="H767" s="35"/>
      <c r="I767" s="35"/>
      <c r="J767" s="35"/>
      <c r="K767" s="134" t="s">
        <v>1775</v>
      </c>
      <c r="L767" s="35"/>
      <c r="M767" s="134" t="s">
        <v>39</v>
      </c>
      <c r="N767" s="35"/>
      <c r="O767" s="134" t="s">
        <v>41</v>
      </c>
      <c r="P767" s="35"/>
    </row>
    <row r="768" spans="1:16" ht="12.75">
      <c r="A768" s="131" t="s">
        <v>1</v>
      </c>
      <c r="B768" s="35"/>
      <c r="C768" s="131" t="s">
        <v>1251</v>
      </c>
      <c r="D768" s="35"/>
      <c r="E768" s="131" t="s">
        <v>1252</v>
      </c>
      <c r="F768" s="35"/>
      <c r="G768" s="35"/>
      <c r="H768" s="35"/>
      <c r="I768" s="35"/>
      <c r="J768" s="35"/>
      <c r="K768" s="132" t="s">
        <v>1775</v>
      </c>
      <c r="L768" s="35"/>
      <c r="M768" s="132" t="s">
        <v>39</v>
      </c>
      <c r="N768" s="35"/>
      <c r="O768" s="132" t="s">
        <v>41</v>
      </c>
      <c r="P768" s="35"/>
    </row>
    <row r="769" spans="1:16" ht="12.75">
      <c r="A769" s="140" t="s">
        <v>1</v>
      </c>
      <c r="B769" s="35"/>
      <c r="C769" s="140" t="s">
        <v>1776</v>
      </c>
      <c r="D769" s="35"/>
      <c r="E769" s="35"/>
      <c r="F769" s="35"/>
      <c r="G769" s="35"/>
      <c r="H769" s="35"/>
      <c r="I769" s="35"/>
      <c r="J769" s="35"/>
      <c r="K769" s="141" t="s">
        <v>684</v>
      </c>
      <c r="L769" s="35"/>
      <c r="M769" s="142">
        <v>396851.57</v>
      </c>
      <c r="N769" s="35"/>
      <c r="O769" s="143">
        <f aca="true" t="shared" si="3" ref="O769:O777">M769/K769</f>
        <v>0.16194011116429521</v>
      </c>
      <c r="P769" s="144"/>
    </row>
    <row r="770" spans="1:16" ht="12.75">
      <c r="A770" s="126" t="s">
        <v>1</v>
      </c>
      <c r="B770" s="35"/>
      <c r="C770" s="126" t="s">
        <v>439</v>
      </c>
      <c r="D770" s="35"/>
      <c r="E770" s="35"/>
      <c r="F770" s="35"/>
      <c r="G770" s="35"/>
      <c r="H770" s="35"/>
      <c r="I770" s="35"/>
      <c r="J770" s="35"/>
      <c r="K770" s="129" t="s">
        <v>1777</v>
      </c>
      <c r="L770" s="35"/>
      <c r="M770" s="129" t="s">
        <v>1778</v>
      </c>
      <c r="N770" s="35"/>
      <c r="O770" s="128">
        <f t="shared" si="3"/>
        <v>0.4405715</v>
      </c>
      <c r="P770" s="41"/>
    </row>
    <row r="771" spans="1:16" ht="12.75">
      <c r="A771" s="126" t="s">
        <v>1</v>
      </c>
      <c r="B771" s="35"/>
      <c r="C771" s="126" t="s">
        <v>442</v>
      </c>
      <c r="D771" s="35"/>
      <c r="E771" s="35"/>
      <c r="F771" s="35"/>
      <c r="G771" s="35"/>
      <c r="H771" s="35"/>
      <c r="I771" s="35"/>
      <c r="J771" s="35"/>
      <c r="K771" s="127">
        <v>600000</v>
      </c>
      <c r="L771" s="35"/>
      <c r="M771" s="127">
        <v>260623.53</v>
      </c>
      <c r="N771" s="35"/>
      <c r="O771" s="128">
        <f t="shared" si="3"/>
        <v>0.43437255</v>
      </c>
      <c r="P771" s="41"/>
    </row>
    <row r="772" spans="1:16" ht="12.75">
      <c r="A772" s="126" t="s">
        <v>1</v>
      </c>
      <c r="B772" s="35"/>
      <c r="C772" s="126" t="s">
        <v>1843</v>
      </c>
      <c r="D772" s="35"/>
      <c r="E772" s="35"/>
      <c r="F772" s="35"/>
      <c r="G772" s="35"/>
      <c r="H772" s="35"/>
      <c r="I772" s="35"/>
      <c r="J772" s="35"/>
      <c r="K772" s="127">
        <v>20000</v>
      </c>
      <c r="L772" s="35"/>
      <c r="M772" s="127">
        <v>12530.8</v>
      </c>
      <c r="N772" s="35"/>
      <c r="O772" s="128">
        <f t="shared" si="3"/>
        <v>0.62654</v>
      </c>
      <c r="P772" s="41"/>
    </row>
    <row r="773" spans="1:16" ht="12.75">
      <c r="A773" s="126" t="s">
        <v>1</v>
      </c>
      <c r="B773" s="35"/>
      <c r="C773" s="126" t="s">
        <v>443</v>
      </c>
      <c r="D773" s="35"/>
      <c r="E773" s="35"/>
      <c r="F773" s="35"/>
      <c r="G773" s="35"/>
      <c r="H773" s="35"/>
      <c r="I773" s="35"/>
      <c r="J773" s="35"/>
      <c r="K773" s="129" t="s">
        <v>432</v>
      </c>
      <c r="L773" s="35"/>
      <c r="M773" s="129">
        <v>9998.75</v>
      </c>
      <c r="N773" s="35"/>
      <c r="O773" s="128">
        <f t="shared" si="3"/>
        <v>0.33329166666666665</v>
      </c>
      <c r="P773" s="41"/>
    </row>
    <row r="774" spans="1:16" ht="12.75">
      <c r="A774" s="126" t="s">
        <v>1</v>
      </c>
      <c r="B774" s="35"/>
      <c r="C774" s="126" t="s">
        <v>476</v>
      </c>
      <c r="D774" s="35"/>
      <c r="E774" s="35"/>
      <c r="F774" s="35"/>
      <c r="G774" s="35"/>
      <c r="H774" s="35"/>
      <c r="I774" s="35"/>
      <c r="J774" s="35"/>
      <c r="K774" s="129" t="s">
        <v>432</v>
      </c>
      <c r="L774" s="35"/>
      <c r="M774" s="127">
        <v>9998.75</v>
      </c>
      <c r="N774" s="35"/>
      <c r="O774" s="128">
        <f t="shared" si="3"/>
        <v>0.33329166666666665</v>
      </c>
      <c r="P774" s="41"/>
    </row>
    <row r="775" spans="1:16" ht="12.75">
      <c r="A775" s="126" t="s">
        <v>1</v>
      </c>
      <c r="B775" s="35"/>
      <c r="C775" s="126" t="s">
        <v>451</v>
      </c>
      <c r="D775" s="35"/>
      <c r="E775" s="35"/>
      <c r="F775" s="35"/>
      <c r="G775" s="35"/>
      <c r="H775" s="35"/>
      <c r="I775" s="35"/>
      <c r="J775" s="35"/>
      <c r="K775" s="129" t="s">
        <v>1779</v>
      </c>
      <c r="L775" s="35"/>
      <c r="M775" s="129" t="s">
        <v>1780</v>
      </c>
      <c r="N775" s="35"/>
      <c r="O775" s="128">
        <f t="shared" si="3"/>
        <v>0.06314453403768841</v>
      </c>
      <c r="P775" s="41"/>
    </row>
    <row r="776" spans="1:16" ht="12.75">
      <c r="A776" s="126" t="s">
        <v>1</v>
      </c>
      <c r="B776" s="35"/>
      <c r="C776" s="126" t="s">
        <v>1830</v>
      </c>
      <c r="D776" s="35"/>
      <c r="E776" s="35"/>
      <c r="F776" s="35"/>
      <c r="G776" s="35"/>
      <c r="H776" s="35"/>
      <c r="I776" s="35"/>
      <c r="J776" s="35"/>
      <c r="K776" s="129" t="s">
        <v>1779</v>
      </c>
      <c r="L776" s="35"/>
      <c r="M776" s="129" t="s">
        <v>1780</v>
      </c>
      <c r="N776" s="35"/>
      <c r="O776" s="128">
        <f t="shared" si="3"/>
        <v>0.06314453403768841</v>
      </c>
      <c r="P776" s="41"/>
    </row>
    <row r="777" spans="1:16" ht="12.75">
      <c r="A777" s="136" t="s">
        <v>1</v>
      </c>
      <c r="B777" s="35"/>
      <c r="C777" s="136" t="s">
        <v>1700</v>
      </c>
      <c r="D777" s="35"/>
      <c r="E777" s="136" t="s">
        <v>1701</v>
      </c>
      <c r="F777" s="35"/>
      <c r="G777" s="35"/>
      <c r="H777" s="35"/>
      <c r="I777" s="35"/>
      <c r="J777" s="35"/>
      <c r="K777" s="137" t="s">
        <v>684</v>
      </c>
      <c r="L777" s="35"/>
      <c r="M777" s="138">
        <v>396851.57</v>
      </c>
      <c r="N777" s="37"/>
      <c r="O777" s="139">
        <f t="shared" si="3"/>
        <v>0.16194011116429521</v>
      </c>
      <c r="P777" s="41"/>
    </row>
    <row r="778" spans="1:16" ht="12.75">
      <c r="A778" s="133"/>
      <c r="B778" s="35"/>
      <c r="C778" s="133" t="s">
        <v>744</v>
      </c>
      <c r="D778" s="35"/>
      <c r="E778" s="133" t="s">
        <v>1781</v>
      </c>
      <c r="F778" s="35"/>
      <c r="G778" s="35"/>
      <c r="H778" s="35"/>
      <c r="I778" s="35"/>
      <c r="J778" s="35"/>
      <c r="K778" s="134" t="s">
        <v>1782</v>
      </c>
      <c r="L778" s="35"/>
      <c r="M778" s="134" t="s">
        <v>1783</v>
      </c>
      <c r="N778" s="35"/>
      <c r="O778" s="134" t="s">
        <v>1784</v>
      </c>
      <c r="P778" s="35"/>
    </row>
    <row r="779" spans="1:16" ht="12.75">
      <c r="A779" s="131" t="s">
        <v>1</v>
      </c>
      <c r="B779" s="35"/>
      <c r="C779" s="131" t="s">
        <v>710</v>
      </c>
      <c r="D779" s="35"/>
      <c r="E779" s="131" t="s">
        <v>711</v>
      </c>
      <c r="F779" s="35"/>
      <c r="G779" s="35"/>
      <c r="H779" s="35"/>
      <c r="I779" s="35"/>
      <c r="J779" s="35"/>
      <c r="K779" s="132" t="s">
        <v>1785</v>
      </c>
      <c r="L779" s="35"/>
      <c r="M779" s="132" t="s">
        <v>1786</v>
      </c>
      <c r="N779" s="35"/>
      <c r="O779" s="132" t="s">
        <v>1787</v>
      </c>
      <c r="P779" s="35"/>
    </row>
    <row r="780" spans="1:16" ht="12.75">
      <c r="A780" s="77" t="s">
        <v>1</v>
      </c>
      <c r="B780" s="35"/>
      <c r="C780" s="77" t="s">
        <v>715</v>
      </c>
      <c r="D780" s="35"/>
      <c r="E780" s="77" t="s">
        <v>716</v>
      </c>
      <c r="F780" s="35"/>
      <c r="G780" s="35"/>
      <c r="H780" s="35"/>
      <c r="I780" s="35"/>
      <c r="J780" s="35"/>
      <c r="K780" s="50" t="s">
        <v>1</v>
      </c>
      <c r="L780" s="35"/>
      <c r="M780" s="50" t="s">
        <v>1786</v>
      </c>
      <c r="N780" s="35"/>
      <c r="O780" s="50" t="s">
        <v>1</v>
      </c>
      <c r="P780" s="35"/>
    </row>
    <row r="781" spans="1:16" ht="12.75">
      <c r="A781" s="131" t="s">
        <v>1</v>
      </c>
      <c r="B781" s="35"/>
      <c r="C781" s="131" t="s">
        <v>717</v>
      </c>
      <c r="D781" s="35"/>
      <c r="E781" s="131" t="s">
        <v>718</v>
      </c>
      <c r="F781" s="35"/>
      <c r="G781" s="35"/>
      <c r="H781" s="35"/>
      <c r="I781" s="35"/>
      <c r="J781" s="35"/>
      <c r="K781" s="132" t="s">
        <v>424</v>
      </c>
      <c r="L781" s="35"/>
      <c r="M781" s="132" t="s">
        <v>39</v>
      </c>
      <c r="N781" s="35"/>
      <c r="O781" s="132" t="s">
        <v>41</v>
      </c>
      <c r="P781" s="35"/>
    </row>
    <row r="782" spans="1:16" ht="12.75">
      <c r="A782" s="131" t="s">
        <v>1</v>
      </c>
      <c r="B782" s="35"/>
      <c r="C782" s="131" t="s">
        <v>723</v>
      </c>
      <c r="D782" s="35"/>
      <c r="E782" s="131" t="s">
        <v>724</v>
      </c>
      <c r="F782" s="35"/>
      <c r="G782" s="35"/>
      <c r="H782" s="35"/>
      <c r="I782" s="35"/>
      <c r="J782" s="35"/>
      <c r="K782" s="132" t="s">
        <v>1788</v>
      </c>
      <c r="L782" s="35"/>
      <c r="M782" s="132" t="s">
        <v>1789</v>
      </c>
      <c r="N782" s="35"/>
      <c r="O782" s="132" t="s">
        <v>1790</v>
      </c>
      <c r="P782" s="35"/>
    </row>
    <row r="783" spans="1:16" ht="12.75">
      <c r="A783" s="77" t="s">
        <v>1</v>
      </c>
      <c r="B783" s="35"/>
      <c r="C783" s="77" t="s">
        <v>1791</v>
      </c>
      <c r="D783" s="35"/>
      <c r="E783" s="77" t="s">
        <v>1792</v>
      </c>
      <c r="F783" s="35"/>
      <c r="G783" s="35"/>
      <c r="H783" s="35"/>
      <c r="I783" s="35"/>
      <c r="J783" s="35"/>
      <c r="K783" s="50" t="s">
        <v>1</v>
      </c>
      <c r="L783" s="35"/>
      <c r="M783" s="50" t="s">
        <v>247</v>
      </c>
      <c r="N783" s="35"/>
      <c r="O783" s="50" t="s">
        <v>1</v>
      </c>
      <c r="P783" s="35"/>
    </row>
    <row r="784" spans="1:16" ht="12.75">
      <c r="A784" s="77" t="s">
        <v>1</v>
      </c>
      <c r="B784" s="35"/>
      <c r="C784" s="77" t="s">
        <v>728</v>
      </c>
      <c r="D784" s="35"/>
      <c r="E784" s="77" t="s">
        <v>729</v>
      </c>
      <c r="F784" s="35"/>
      <c r="G784" s="35"/>
      <c r="H784" s="35"/>
      <c r="I784" s="35"/>
      <c r="J784" s="35"/>
      <c r="K784" s="50" t="s">
        <v>1</v>
      </c>
      <c r="L784" s="35"/>
      <c r="M784" s="50" t="s">
        <v>1793</v>
      </c>
      <c r="N784" s="35"/>
      <c r="O784" s="50" t="s">
        <v>1</v>
      </c>
      <c r="P784" s="35"/>
    </row>
    <row r="785" spans="1:16" ht="12.75">
      <c r="A785" s="131" t="s">
        <v>1</v>
      </c>
      <c r="B785" s="35"/>
      <c r="C785" s="131" t="s">
        <v>747</v>
      </c>
      <c r="D785" s="35"/>
      <c r="E785" s="131" t="s">
        <v>748</v>
      </c>
      <c r="F785" s="35"/>
      <c r="G785" s="35"/>
      <c r="H785" s="35"/>
      <c r="I785" s="35"/>
      <c r="J785" s="35"/>
      <c r="K785" s="132" t="s">
        <v>1594</v>
      </c>
      <c r="L785" s="35"/>
      <c r="M785" s="132" t="s">
        <v>1794</v>
      </c>
      <c r="N785" s="35"/>
      <c r="O785" s="132" t="s">
        <v>1795</v>
      </c>
      <c r="P785" s="35"/>
    </row>
    <row r="786" spans="1:16" ht="12.75">
      <c r="A786" s="77" t="s">
        <v>1</v>
      </c>
      <c r="B786" s="35"/>
      <c r="C786" s="77" t="s">
        <v>755</v>
      </c>
      <c r="D786" s="35"/>
      <c r="E786" s="77" t="s">
        <v>756</v>
      </c>
      <c r="F786" s="35"/>
      <c r="G786" s="35"/>
      <c r="H786" s="35"/>
      <c r="I786" s="35"/>
      <c r="J786" s="35"/>
      <c r="K786" s="50" t="s">
        <v>1</v>
      </c>
      <c r="L786" s="35"/>
      <c r="M786" s="50" t="s">
        <v>1794</v>
      </c>
      <c r="N786" s="35"/>
      <c r="O786" s="50" t="s">
        <v>1</v>
      </c>
      <c r="P786" s="35"/>
    </row>
    <row r="787" spans="1:16" ht="12.75">
      <c r="A787" s="131" t="s">
        <v>1</v>
      </c>
      <c r="B787" s="35"/>
      <c r="C787" s="131" t="s">
        <v>761</v>
      </c>
      <c r="D787" s="35"/>
      <c r="E787" s="131" t="s">
        <v>762</v>
      </c>
      <c r="F787" s="35"/>
      <c r="G787" s="35"/>
      <c r="H787" s="35"/>
      <c r="I787" s="35"/>
      <c r="J787" s="35"/>
      <c r="K787" s="132" t="s">
        <v>1796</v>
      </c>
      <c r="L787" s="35"/>
      <c r="M787" s="132" t="s">
        <v>1797</v>
      </c>
      <c r="N787" s="35"/>
      <c r="O787" s="132" t="s">
        <v>1798</v>
      </c>
      <c r="P787" s="35"/>
    </row>
    <row r="788" spans="1:16" ht="12.75">
      <c r="A788" s="77" t="s">
        <v>1</v>
      </c>
      <c r="B788" s="35"/>
      <c r="C788" s="77" t="s">
        <v>766</v>
      </c>
      <c r="D788" s="35"/>
      <c r="E788" s="77" t="s">
        <v>767</v>
      </c>
      <c r="F788" s="35"/>
      <c r="G788" s="35"/>
      <c r="H788" s="35"/>
      <c r="I788" s="35"/>
      <c r="J788" s="35"/>
      <c r="K788" s="50" t="s">
        <v>1</v>
      </c>
      <c r="L788" s="35"/>
      <c r="M788" s="50" t="s">
        <v>1799</v>
      </c>
      <c r="N788" s="35"/>
      <c r="O788" s="50" t="s">
        <v>1</v>
      </c>
      <c r="P788" s="35"/>
    </row>
    <row r="789" spans="1:16" ht="12.75">
      <c r="A789" s="77" t="s">
        <v>1</v>
      </c>
      <c r="B789" s="35"/>
      <c r="C789" s="77" t="s">
        <v>769</v>
      </c>
      <c r="D789" s="35"/>
      <c r="E789" s="77" t="s">
        <v>770</v>
      </c>
      <c r="F789" s="35"/>
      <c r="G789" s="35"/>
      <c r="H789" s="35"/>
      <c r="I789" s="35"/>
      <c r="J789" s="35"/>
      <c r="K789" s="50" t="s">
        <v>1</v>
      </c>
      <c r="L789" s="35"/>
      <c r="M789" s="50" t="s">
        <v>1800</v>
      </c>
      <c r="N789" s="35"/>
      <c r="O789" s="50" t="s">
        <v>1</v>
      </c>
      <c r="P789" s="35"/>
    </row>
    <row r="790" spans="1:16" ht="12.75">
      <c r="A790" s="77" t="s">
        <v>1</v>
      </c>
      <c r="B790" s="35"/>
      <c r="C790" s="77" t="s">
        <v>772</v>
      </c>
      <c r="D790" s="35"/>
      <c r="E790" s="77" t="s">
        <v>773</v>
      </c>
      <c r="F790" s="35"/>
      <c r="G790" s="35"/>
      <c r="H790" s="35"/>
      <c r="I790" s="35"/>
      <c r="J790" s="35"/>
      <c r="K790" s="50" t="s">
        <v>1</v>
      </c>
      <c r="L790" s="35"/>
      <c r="M790" s="50" t="s">
        <v>1801</v>
      </c>
      <c r="N790" s="35"/>
      <c r="O790" s="50" t="s">
        <v>1</v>
      </c>
      <c r="P790" s="35"/>
    </row>
    <row r="791" spans="1:16" ht="12.75">
      <c r="A791" s="77" t="s">
        <v>1</v>
      </c>
      <c r="B791" s="35"/>
      <c r="C791" s="77" t="s">
        <v>775</v>
      </c>
      <c r="D791" s="35"/>
      <c r="E791" s="77" t="s">
        <v>776</v>
      </c>
      <c r="F791" s="35"/>
      <c r="G791" s="35"/>
      <c r="H791" s="35"/>
      <c r="I791" s="35"/>
      <c r="J791" s="35"/>
      <c r="K791" s="50" t="s">
        <v>1</v>
      </c>
      <c r="L791" s="35"/>
      <c r="M791" s="50" t="s">
        <v>1802</v>
      </c>
      <c r="N791" s="35"/>
      <c r="O791" s="50" t="s">
        <v>1</v>
      </c>
      <c r="P791" s="35"/>
    </row>
    <row r="792" spans="1:16" ht="12.75">
      <c r="A792" s="77" t="s">
        <v>1</v>
      </c>
      <c r="B792" s="35"/>
      <c r="C792" s="77" t="s">
        <v>778</v>
      </c>
      <c r="D792" s="35"/>
      <c r="E792" s="77" t="s">
        <v>779</v>
      </c>
      <c r="F792" s="35"/>
      <c r="G792" s="35"/>
      <c r="H792" s="35"/>
      <c r="I792" s="35"/>
      <c r="J792" s="35"/>
      <c r="K792" s="50" t="s">
        <v>1</v>
      </c>
      <c r="L792" s="35"/>
      <c r="M792" s="50" t="s">
        <v>1803</v>
      </c>
      <c r="N792" s="35"/>
      <c r="O792" s="50" t="s">
        <v>1</v>
      </c>
      <c r="P792" s="35"/>
    </row>
    <row r="793" spans="1:16" ht="12.75">
      <c r="A793" s="131" t="s">
        <v>1</v>
      </c>
      <c r="B793" s="35"/>
      <c r="C793" s="131" t="s">
        <v>781</v>
      </c>
      <c r="D793" s="35"/>
      <c r="E793" s="131" t="s">
        <v>782</v>
      </c>
      <c r="F793" s="35"/>
      <c r="G793" s="35"/>
      <c r="H793" s="35"/>
      <c r="I793" s="35"/>
      <c r="J793" s="35"/>
      <c r="K793" s="132" t="s">
        <v>1804</v>
      </c>
      <c r="L793" s="35"/>
      <c r="M793" s="132" t="s">
        <v>1805</v>
      </c>
      <c r="N793" s="35"/>
      <c r="O793" s="132" t="s">
        <v>1806</v>
      </c>
      <c r="P793" s="35"/>
    </row>
    <row r="794" spans="1:16" ht="12.75">
      <c r="A794" s="77" t="s">
        <v>1</v>
      </c>
      <c r="B794" s="35"/>
      <c r="C794" s="77" t="s">
        <v>784</v>
      </c>
      <c r="D794" s="35"/>
      <c r="E794" s="77" t="s">
        <v>785</v>
      </c>
      <c r="F794" s="35"/>
      <c r="G794" s="35"/>
      <c r="H794" s="35"/>
      <c r="I794" s="35"/>
      <c r="J794" s="35"/>
      <c r="K794" s="50" t="s">
        <v>1</v>
      </c>
      <c r="L794" s="35"/>
      <c r="M794" s="50" t="s">
        <v>1807</v>
      </c>
      <c r="N794" s="35"/>
      <c r="O794" s="50" t="s">
        <v>1</v>
      </c>
      <c r="P794" s="35"/>
    </row>
    <row r="795" spans="1:16" ht="12.75">
      <c r="A795" s="77" t="s">
        <v>1</v>
      </c>
      <c r="B795" s="35"/>
      <c r="C795" s="77" t="s">
        <v>787</v>
      </c>
      <c r="D795" s="35"/>
      <c r="E795" s="77" t="s">
        <v>788</v>
      </c>
      <c r="F795" s="35"/>
      <c r="G795" s="35"/>
      <c r="H795" s="35"/>
      <c r="I795" s="35"/>
      <c r="J795" s="35"/>
      <c r="K795" s="50" t="s">
        <v>1</v>
      </c>
      <c r="L795" s="35"/>
      <c r="M795" s="50" t="s">
        <v>1808</v>
      </c>
      <c r="N795" s="35"/>
      <c r="O795" s="50" t="s">
        <v>1</v>
      </c>
      <c r="P795" s="35"/>
    </row>
    <row r="796" spans="1:16" ht="12.75">
      <c r="A796" s="77" t="s">
        <v>1</v>
      </c>
      <c r="B796" s="35"/>
      <c r="C796" s="77" t="s">
        <v>1126</v>
      </c>
      <c r="D796" s="35"/>
      <c r="E796" s="77" t="s">
        <v>1127</v>
      </c>
      <c r="F796" s="35"/>
      <c r="G796" s="35"/>
      <c r="H796" s="35"/>
      <c r="I796" s="35"/>
      <c r="J796" s="35"/>
      <c r="K796" s="50" t="s">
        <v>1</v>
      </c>
      <c r="L796" s="35"/>
      <c r="M796" s="50" t="s">
        <v>1809</v>
      </c>
      <c r="N796" s="35"/>
      <c r="O796" s="50" t="s">
        <v>1</v>
      </c>
      <c r="P796" s="35"/>
    </row>
    <row r="797" spans="1:16" ht="12.75">
      <c r="A797" s="77" t="s">
        <v>1</v>
      </c>
      <c r="B797" s="35"/>
      <c r="C797" s="77" t="s">
        <v>1241</v>
      </c>
      <c r="D797" s="35"/>
      <c r="E797" s="77" t="s">
        <v>1242</v>
      </c>
      <c r="F797" s="35"/>
      <c r="G797" s="35"/>
      <c r="H797" s="35"/>
      <c r="I797" s="35"/>
      <c r="J797" s="35"/>
      <c r="K797" s="50" t="s">
        <v>1</v>
      </c>
      <c r="L797" s="35"/>
      <c r="M797" s="50" t="s">
        <v>1399</v>
      </c>
      <c r="N797" s="35"/>
      <c r="O797" s="50" t="s">
        <v>1</v>
      </c>
      <c r="P797" s="35"/>
    </row>
    <row r="798" spans="1:16" ht="12.75">
      <c r="A798" s="77" t="s">
        <v>1</v>
      </c>
      <c r="B798" s="35"/>
      <c r="C798" s="77" t="s">
        <v>793</v>
      </c>
      <c r="D798" s="35"/>
      <c r="E798" s="77" t="s">
        <v>794</v>
      </c>
      <c r="F798" s="35"/>
      <c r="G798" s="35"/>
      <c r="H798" s="35"/>
      <c r="I798" s="35"/>
      <c r="J798" s="35"/>
      <c r="K798" s="50" t="s">
        <v>1</v>
      </c>
      <c r="L798" s="35"/>
      <c r="M798" s="50" t="s">
        <v>1810</v>
      </c>
      <c r="N798" s="35"/>
      <c r="O798" s="50" t="s">
        <v>1</v>
      </c>
      <c r="P798" s="35"/>
    </row>
    <row r="799" spans="1:16" ht="12.75">
      <c r="A799" s="77" t="s">
        <v>1</v>
      </c>
      <c r="B799" s="35"/>
      <c r="C799" s="77" t="s">
        <v>796</v>
      </c>
      <c r="D799" s="35"/>
      <c r="E799" s="77" t="s">
        <v>797</v>
      </c>
      <c r="F799" s="35"/>
      <c r="G799" s="35"/>
      <c r="H799" s="35"/>
      <c r="I799" s="35"/>
      <c r="J799" s="35"/>
      <c r="K799" s="50" t="s">
        <v>1</v>
      </c>
      <c r="L799" s="35"/>
      <c r="M799" s="50" t="s">
        <v>1811</v>
      </c>
      <c r="N799" s="35"/>
      <c r="O799" s="50" t="s">
        <v>1</v>
      </c>
      <c r="P799" s="35"/>
    </row>
    <row r="800" spans="1:16" ht="12.75">
      <c r="A800" s="131" t="s">
        <v>1</v>
      </c>
      <c r="B800" s="35"/>
      <c r="C800" s="131" t="s">
        <v>737</v>
      </c>
      <c r="D800" s="35"/>
      <c r="E800" s="131" t="s">
        <v>738</v>
      </c>
      <c r="F800" s="35"/>
      <c r="G800" s="35"/>
      <c r="H800" s="35"/>
      <c r="I800" s="35"/>
      <c r="J800" s="35"/>
      <c r="K800" s="132" t="s">
        <v>1812</v>
      </c>
      <c r="L800" s="35"/>
      <c r="M800" s="132" t="s">
        <v>1813</v>
      </c>
      <c r="N800" s="35"/>
      <c r="O800" s="132" t="s">
        <v>1814</v>
      </c>
      <c r="P800" s="35"/>
    </row>
    <row r="801" spans="1:16" ht="12.75">
      <c r="A801" s="77" t="s">
        <v>1</v>
      </c>
      <c r="B801" s="35"/>
      <c r="C801" s="77" t="s">
        <v>860</v>
      </c>
      <c r="D801" s="35"/>
      <c r="E801" s="77" t="s">
        <v>861</v>
      </c>
      <c r="F801" s="35"/>
      <c r="G801" s="35"/>
      <c r="H801" s="35"/>
      <c r="I801" s="35"/>
      <c r="J801" s="35"/>
      <c r="K801" s="50" t="s">
        <v>1</v>
      </c>
      <c r="L801" s="35"/>
      <c r="M801" s="50" t="s">
        <v>1815</v>
      </c>
      <c r="N801" s="35"/>
      <c r="O801" s="50" t="s">
        <v>1</v>
      </c>
      <c r="P801" s="35"/>
    </row>
    <row r="802" spans="1:16" ht="12.75">
      <c r="A802" s="77" t="s">
        <v>1</v>
      </c>
      <c r="B802" s="35"/>
      <c r="C802" s="77" t="s">
        <v>802</v>
      </c>
      <c r="D802" s="35"/>
      <c r="E802" s="77" t="s">
        <v>803</v>
      </c>
      <c r="F802" s="35"/>
      <c r="G802" s="35"/>
      <c r="H802" s="35"/>
      <c r="I802" s="35"/>
      <c r="J802" s="35"/>
      <c r="K802" s="50" t="s">
        <v>1</v>
      </c>
      <c r="L802" s="35"/>
      <c r="M802" s="50" t="s">
        <v>1816</v>
      </c>
      <c r="N802" s="35"/>
      <c r="O802" s="50" t="s">
        <v>1</v>
      </c>
      <c r="P802" s="35"/>
    </row>
    <row r="803" spans="1:16" ht="12.75">
      <c r="A803" s="77" t="s">
        <v>1</v>
      </c>
      <c r="B803" s="35"/>
      <c r="C803" s="77" t="s">
        <v>805</v>
      </c>
      <c r="D803" s="35"/>
      <c r="E803" s="77" t="s">
        <v>806</v>
      </c>
      <c r="F803" s="35"/>
      <c r="G803" s="35"/>
      <c r="H803" s="35"/>
      <c r="I803" s="35"/>
      <c r="J803" s="35"/>
      <c r="K803" s="50" t="s">
        <v>1</v>
      </c>
      <c r="L803" s="35"/>
      <c r="M803" s="50" t="s">
        <v>1817</v>
      </c>
      <c r="N803" s="35"/>
      <c r="O803" s="50" t="s">
        <v>1</v>
      </c>
      <c r="P803" s="35"/>
    </row>
    <row r="804" spans="1:16" ht="12.75">
      <c r="A804" s="77" t="s">
        <v>1</v>
      </c>
      <c r="B804" s="35"/>
      <c r="C804" s="77" t="s">
        <v>742</v>
      </c>
      <c r="D804" s="35"/>
      <c r="E804" s="77" t="s">
        <v>743</v>
      </c>
      <c r="F804" s="35"/>
      <c r="G804" s="35"/>
      <c r="H804" s="35"/>
      <c r="I804" s="35"/>
      <c r="J804" s="35"/>
      <c r="K804" s="50" t="s">
        <v>1</v>
      </c>
      <c r="L804" s="35"/>
      <c r="M804" s="50" t="s">
        <v>810</v>
      </c>
      <c r="N804" s="35"/>
      <c r="O804" s="50" t="s">
        <v>1</v>
      </c>
      <c r="P804" s="35"/>
    </row>
    <row r="805" spans="1:16" ht="12.75">
      <c r="A805" s="77" t="s">
        <v>1</v>
      </c>
      <c r="B805" s="35"/>
      <c r="C805" s="77" t="s">
        <v>814</v>
      </c>
      <c r="D805" s="35"/>
      <c r="E805" s="77" t="s">
        <v>738</v>
      </c>
      <c r="F805" s="35"/>
      <c r="G805" s="35"/>
      <c r="H805" s="35"/>
      <c r="I805" s="35"/>
      <c r="J805" s="35"/>
      <c r="K805" s="50" t="s">
        <v>1</v>
      </c>
      <c r="L805" s="35"/>
      <c r="M805" s="50" t="s">
        <v>1818</v>
      </c>
      <c r="N805" s="35"/>
      <c r="O805" s="50" t="s">
        <v>1</v>
      </c>
      <c r="P805" s="35"/>
    </row>
    <row r="806" spans="1:16" ht="12.75">
      <c r="A806" s="131" t="s">
        <v>1</v>
      </c>
      <c r="B806" s="35"/>
      <c r="C806" s="131" t="s">
        <v>816</v>
      </c>
      <c r="D806" s="35"/>
      <c r="E806" s="131" t="s">
        <v>817</v>
      </c>
      <c r="F806" s="35"/>
      <c r="G806" s="35"/>
      <c r="H806" s="35"/>
      <c r="I806" s="35"/>
      <c r="J806" s="35"/>
      <c r="K806" s="132" t="s">
        <v>1136</v>
      </c>
      <c r="L806" s="35"/>
      <c r="M806" s="132" t="s">
        <v>1819</v>
      </c>
      <c r="N806" s="35"/>
      <c r="O806" s="132" t="s">
        <v>1820</v>
      </c>
      <c r="P806" s="35"/>
    </row>
    <row r="807" spans="1:16" ht="12.75">
      <c r="A807" s="77" t="s">
        <v>1</v>
      </c>
      <c r="B807" s="35"/>
      <c r="C807" s="77" t="s">
        <v>1139</v>
      </c>
      <c r="D807" s="35"/>
      <c r="E807" s="77" t="s">
        <v>1140</v>
      </c>
      <c r="F807" s="35"/>
      <c r="G807" s="35"/>
      <c r="H807" s="35"/>
      <c r="I807" s="35"/>
      <c r="J807" s="35"/>
      <c r="K807" s="50" t="s">
        <v>1</v>
      </c>
      <c r="L807" s="35"/>
      <c r="M807" s="50" t="s">
        <v>1819</v>
      </c>
      <c r="N807" s="35"/>
      <c r="O807" s="50" t="s">
        <v>1</v>
      </c>
      <c r="P807" s="35"/>
    </row>
    <row r="808" spans="1:16" ht="12.75">
      <c r="A808" s="133"/>
      <c r="B808" s="35"/>
      <c r="C808" s="133" t="s">
        <v>932</v>
      </c>
      <c r="D808" s="35"/>
      <c r="E808" s="133" t="s">
        <v>1821</v>
      </c>
      <c r="F808" s="35"/>
      <c r="G808" s="35"/>
      <c r="H808" s="35"/>
      <c r="I808" s="35"/>
      <c r="J808" s="35"/>
      <c r="K808" s="134" t="s">
        <v>1822</v>
      </c>
      <c r="L808" s="35"/>
      <c r="M808" s="135">
        <f>M810+M811</f>
        <v>24898.35</v>
      </c>
      <c r="N808" s="35"/>
      <c r="O808" s="113">
        <f>M808/K808</f>
        <v>0.16073821820529371</v>
      </c>
      <c r="P808" s="41"/>
    </row>
    <row r="809" spans="1:16" ht="12.75">
      <c r="A809" s="131" t="s">
        <v>1</v>
      </c>
      <c r="B809" s="35"/>
      <c r="C809" s="131" t="s">
        <v>1062</v>
      </c>
      <c r="D809" s="35"/>
      <c r="E809" s="131" t="s">
        <v>1063</v>
      </c>
      <c r="F809" s="35"/>
      <c r="G809" s="35"/>
      <c r="H809" s="35"/>
      <c r="I809" s="35"/>
      <c r="J809" s="35"/>
      <c r="K809" s="132" t="s">
        <v>1822</v>
      </c>
      <c r="L809" s="35"/>
      <c r="M809" s="101">
        <v>24898.35</v>
      </c>
      <c r="N809" s="37"/>
      <c r="O809" s="102">
        <f>M809/K809</f>
        <v>0.16073821820529371</v>
      </c>
      <c r="P809" s="41"/>
    </row>
    <row r="810" spans="1:16" ht="12.75">
      <c r="A810" s="77" t="s">
        <v>1</v>
      </c>
      <c r="B810" s="35"/>
      <c r="C810" s="77" t="s">
        <v>1066</v>
      </c>
      <c r="D810" s="35"/>
      <c r="E810" s="77" t="s">
        <v>1067</v>
      </c>
      <c r="F810" s="35"/>
      <c r="G810" s="35"/>
      <c r="H810" s="35"/>
      <c r="I810" s="35"/>
      <c r="J810" s="35"/>
      <c r="K810" s="50" t="s">
        <v>1</v>
      </c>
      <c r="L810" s="35"/>
      <c r="M810" s="50" t="s">
        <v>1823</v>
      </c>
      <c r="N810" s="35"/>
      <c r="O810" s="50" t="s">
        <v>1</v>
      </c>
      <c r="P810" s="35"/>
    </row>
    <row r="811" spans="1:16" ht="12.75">
      <c r="A811" s="77" t="s">
        <v>1</v>
      </c>
      <c r="B811" s="35"/>
      <c r="C811" s="77" t="s">
        <v>1269</v>
      </c>
      <c r="D811" s="35"/>
      <c r="E811" s="77" t="s">
        <v>1270</v>
      </c>
      <c r="F811" s="35"/>
      <c r="G811" s="35"/>
      <c r="H811" s="35"/>
      <c r="I811" s="35"/>
      <c r="J811" s="35"/>
      <c r="K811" s="50" t="s">
        <v>1</v>
      </c>
      <c r="L811" s="35"/>
      <c r="M811" s="49">
        <v>14998.75</v>
      </c>
      <c r="N811" s="35"/>
      <c r="O811" s="50" t="s">
        <v>1</v>
      </c>
      <c r="P811" s="35"/>
    </row>
  </sheetData>
  <sheetProtection/>
  <mergeCells count="4732">
    <mergeCell ref="A776:B776"/>
    <mergeCell ref="C776:J776"/>
    <mergeCell ref="K776:L776"/>
    <mergeCell ref="M776:N776"/>
    <mergeCell ref="O776:P776"/>
    <mergeCell ref="A475:B475"/>
    <mergeCell ref="C475:J475"/>
    <mergeCell ref="K475:L475"/>
    <mergeCell ref="M475:N475"/>
    <mergeCell ref="O475:P475"/>
    <mergeCell ref="A771:B771"/>
    <mergeCell ref="C771:J771"/>
    <mergeCell ref="K771:L771"/>
    <mergeCell ref="M771:N771"/>
    <mergeCell ref="O771:P771"/>
    <mergeCell ref="A487:B487"/>
    <mergeCell ref="C487:J487"/>
    <mergeCell ref="K487:L487"/>
    <mergeCell ref="M487:N487"/>
    <mergeCell ref="O487:P487"/>
    <mergeCell ref="A489:B489"/>
    <mergeCell ref="C489:J489"/>
    <mergeCell ref="K489:L489"/>
    <mergeCell ref="M489:N489"/>
    <mergeCell ref="O489:P489"/>
    <mergeCell ref="A484:B484"/>
    <mergeCell ref="C484:J484"/>
    <mergeCell ref="K484:L484"/>
    <mergeCell ref="M484:N484"/>
    <mergeCell ref="O484:P484"/>
    <mergeCell ref="A486:B486"/>
    <mergeCell ref="C486:J486"/>
    <mergeCell ref="K486:L486"/>
    <mergeCell ref="M486:N486"/>
    <mergeCell ref="O486:P486"/>
    <mergeCell ref="A772:B772"/>
    <mergeCell ref="C772:J772"/>
    <mergeCell ref="K772:L772"/>
    <mergeCell ref="M772:N772"/>
    <mergeCell ref="O772:P772"/>
    <mergeCell ref="A774:B774"/>
    <mergeCell ref="C774:J774"/>
    <mergeCell ref="K774:L774"/>
    <mergeCell ref="M774:N774"/>
    <mergeCell ref="O774:P774"/>
    <mergeCell ref="A481:B481"/>
    <mergeCell ref="C481:J481"/>
    <mergeCell ref="K481:L481"/>
    <mergeCell ref="M481:N481"/>
    <mergeCell ref="O481:P481"/>
    <mergeCell ref="A482:B482"/>
    <mergeCell ref="C482:J482"/>
    <mergeCell ref="K482:L482"/>
    <mergeCell ref="M482:N482"/>
    <mergeCell ref="O482:P482"/>
    <mergeCell ref="A479:B479"/>
    <mergeCell ref="C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76:B476"/>
    <mergeCell ref="C476:J476"/>
    <mergeCell ref="K476:L476"/>
    <mergeCell ref="M476:N476"/>
    <mergeCell ref="O476:P476"/>
    <mergeCell ref="A478:B478"/>
    <mergeCell ref="C478:J478"/>
    <mergeCell ref="K478:L478"/>
    <mergeCell ref="M478:N478"/>
    <mergeCell ref="O478:P478"/>
    <mergeCell ref="A474:B474"/>
    <mergeCell ref="C474:J474"/>
    <mergeCell ref="K474:L474"/>
    <mergeCell ref="M474:N474"/>
    <mergeCell ref="O474:P474"/>
    <mergeCell ref="A471:B471"/>
    <mergeCell ref="C471:J471"/>
    <mergeCell ref="K471:L471"/>
    <mergeCell ref="M471:N471"/>
    <mergeCell ref="O471:P471"/>
    <mergeCell ref="A425:B425"/>
    <mergeCell ref="C425:J425"/>
    <mergeCell ref="K425:L425"/>
    <mergeCell ref="M425:N425"/>
    <mergeCell ref="O425:P425"/>
    <mergeCell ref="A472:B472"/>
    <mergeCell ref="C472:J472"/>
    <mergeCell ref="K472:L472"/>
    <mergeCell ref="M472:N472"/>
    <mergeCell ref="O472:P472"/>
    <mergeCell ref="A351:B351"/>
    <mergeCell ref="C351:J351"/>
    <mergeCell ref="K351:L351"/>
    <mergeCell ref="M351:N351"/>
    <mergeCell ref="O351:P351"/>
    <mergeCell ref="A355:B355"/>
    <mergeCell ref="C355:J355"/>
    <mergeCell ref="K355:L355"/>
    <mergeCell ref="M355:N355"/>
    <mergeCell ref="O355:P355"/>
    <mergeCell ref="A350:B350"/>
    <mergeCell ref="C350:J350"/>
    <mergeCell ref="K350:L350"/>
    <mergeCell ref="M350:N350"/>
    <mergeCell ref="O350:P350"/>
    <mergeCell ref="A353:B353"/>
    <mergeCell ref="C353:J353"/>
    <mergeCell ref="K353:L353"/>
    <mergeCell ref="M353:N353"/>
    <mergeCell ref="O353:P353"/>
    <mergeCell ref="A346:B346"/>
    <mergeCell ref="C346:J346"/>
    <mergeCell ref="K346:L346"/>
    <mergeCell ref="M346:N346"/>
    <mergeCell ref="O346:P346"/>
    <mergeCell ref="A348:B348"/>
    <mergeCell ref="C348:J348"/>
    <mergeCell ref="K348:L348"/>
    <mergeCell ref="M348:N348"/>
    <mergeCell ref="O348:P348"/>
    <mergeCell ref="A286:B286"/>
    <mergeCell ref="C286:J286"/>
    <mergeCell ref="K286:L286"/>
    <mergeCell ref="M286:N286"/>
    <mergeCell ref="O286:P286"/>
    <mergeCell ref="A344:B344"/>
    <mergeCell ref="C344:J344"/>
    <mergeCell ref="K344:L344"/>
    <mergeCell ref="M344:N344"/>
    <mergeCell ref="O344:P344"/>
    <mergeCell ref="A282:B282"/>
    <mergeCell ref="C282:J282"/>
    <mergeCell ref="K282:L282"/>
    <mergeCell ref="M282:N282"/>
    <mergeCell ref="O282:P282"/>
    <mergeCell ref="A284:B284"/>
    <mergeCell ref="C284:J284"/>
    <mergeCell ref="K284:L284"/>
    <mergeCell ref="M284:N284"/>
    <mergeCell ref="O284:P284"/>
    <mergeCell ref="A212:B212"/>
    <mergeCell ref="C212:J212"/>
    <mergeCell ref="K212:L212"/>
    <mergeCell ref="M212:N212"/>
    <mergeCell ref="O212:P212"/>
    <mergeCell ref="A214:B214"/>
    <mergeCell ref="C214:J214"/>
    <mergeCell ref="K214:L214"/>
    <mergeCell ref="M214:N214"/>
    <mergeCell ref="O214:P214"/>
    <mergeCell ref="A208:B208"/>
    <mergeCell ref="C208:J208"/>
    <mergeCell ref="K208:L208"/>
    <mergeCell ref="M208:N208"/>
    <mergeCell ref="O208:P208"/>
    <mergeCell ref="A210:B210"/>
    <mergeCell ref="C210:J210"/>
    <mergeCell ref="K210:L210"/>
    <mergeCell ref="M210:N210"/>
    <mergeCell ref="O210:P210"/>
    <mergeCell ref="A1:B1"/>
    <mergeCell ref="A2:B2"/>
    <mergeCell ref="A3:B3"/>
    <mergeCell ref="A4:B4"/>
    <mergeCell ref="A5:P5"/>
    <mergeCell ref="A6:P6"/>
    <mergeCell ref="A7:P7"/>
    <mergeCell ref="A8:B8"/>
    <mergeCell ref="C8:J8"/>
    <mergeCell ref="K8:L8"/>
    <mergeCell ref="M8:N8"/>
    <mergeCell ref="O8:P8"/>
    <mergeCell ref="A9:B9"/>
    <mergeCell ref="C9:J9"/>
    <mergeCell ref="K9:L9"/>
    <mergeCell ref="M9:N9"/>
    <mergeCell ref="O9:P9"/>
    <mergeCell ref="A10:B10"/>
    <mergeCell ref="C10:D10"/>
    <mergeCell ref="E10:J10"/>
    <mergeCell ref="K10:L10"/>
    <mergeCell ref="M10:N10"/>
    <mergeCell ref="O10:P10"/>
    <mergeCell ref="A11:J11"/>
    <mergeCell ref="K11:L11"/>
    <mergeCell ref="M11:N11"/>
    <mergeCell ref="O11:P11"/>
    <mergeCell ref="A12:B12"/>
    <mergeCell ref="C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7:B17"/>
    <mergeCell ref="C17:J17"/>
    <mergeCell ref="K17:L17"/>
    <mergeCell ref="M17:N17"/>
    <mergeCell ref="O17:P17"/>
    <mergeCell ref="A20:B20"/>
    <mergeCell ref="C20:J20"/>
    <mergeCell ref="K20:L20"/>
    <mergeCell ref="M20:N20"/>
    <mergeCell ref="O20:P20"/>
    <mergeCell ref="A24:B24"/>
    <mergeCell ref="C24:J24"/>
    <mergeCell ref="K24:L24"/>
    <mergeCell ref="M24:N24"/>
    <mergeCell ref="O24:P24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D129"/>
    <mergeCell ref="E129:J129"/>
    <mergeCell ref="K129:L129"/>
    <mergeCell ref="M129:N129"/>
    <mergeCell ref="O129:P129"/>
    <mergeCell ref="A130:B130"/>
    <mergeCell ref="C130:D130"/>
    <mergeCell ref="E130:J130"/>
    <mergeCell ref="K130:L130"/>
    <mergeCell ref="M130:N130"/>
    <mergeCell ref="O130:P130"/>
    <mergeCell ref="A131:B131"/>
    <mergeCell ref="C131:D131"/>
    <mergeCell ref="E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D179"/>
    <mergeCell ref="E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D190"/>
    <mergeCell ref="E190:J190"/>
    <mergeCell ref="K190:L190"/>
    <mergeCell ref="M190:N190"/>
    <mergeCell ref="O190:P190"/>
    <mergeCell ref="A191:B191"/>
    <mergeCell ref="C191:D191"/>
    <mergeCell ref="E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D203"/>
    <mergeCell ref="E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9:B209"/>
    <mergeCell ref="C209:J209"/>
    <mergeCell ref="K209:L209"/>
    <mergeCell ref="M209:N209"/>
    <mergeCell ref="O209:P209"/>
    <mergeCell ref="A211:B211"/>
    <mergeCell ref="C211:J211"/>
    <mergeCell ref="K211:L211"/>
    <mergeCell ref="M211:N211"/>
    <mergeCell ref="O211:P211"/>
    <mergeCell ref="A213:B213"/>
    <mergeCell ref="C213:J213"/>
    <mergeCell ref="K213:L213"/>
    <mergeCell ref="M213:N213"/>
    <mergeCell ref="O213:P213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D218"/>
    <mergeCell ref="E218:J218"/>
    <mergeCell ref="K218:L218"/>
    <mergeCell ref="M218:N218"/>
    <mergeCell ref="O218:P218"/>
    <mergeCell ref="A219:B219"/>
    <mergeCell ref="C219:D219"/>
    <mergeCell ref="E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D223"/>
    <mergeCell ref="E223:J223"/>
    <mergeCell ref="K223:L223"/>
    <mergeCell ref="M223:N223"/>
    <mergeCell ref="O223:P223"/>
    <mergeCell ref="A224:B224"/>
    <mergeCell ref="C224:D224"/>
    <mergeCell ref="E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D228"/>
    <mergeCell ref="E228:J228"/>
    <mergeCell ref="K228:L228"/>
    <mergeCell ref="M228:N228"/>
    <mergeCell ref="O228:P228"/>
    <mergeCell ref="A229:B229"/>
    <mergeCell ref="C229:D229"/>
    <mergeCell ref="E229:J229"/>
    <mergeCell ref="K229:L229"/>
    <mergeCell ref="M229:N229"/>
    <mergeCell ref="O229:P229"/>
    <mergeCell ref="A230:B230"/>
    <mergeCell ref="C230:D230"/>
    <mergeCell ref="E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D242"/>
    <mergeCell ref="E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44:B244"/>
    <mergeCell ref="C244:D244"/>
    <mergeCell ref="E244:J244"/>
    <mergeCell ref="K244:L244"/>
    <mergeCell ref="M244:N244"/>
    <mergeCell ref="O244:P244"/>
    <mergeCell ref="A245:B245"/>
    <mergeCell ref="C245:D245"/>
    <mergeCell ref="E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D247"/>
    <mergeCell ref="E247:J247"/>
    <mergeCell ref="K247:L247"/>
    <mergeCell ref="M247:N247"/>
    <mergeCell ref="O247:P247"/>
    <mergeCell ref="A248:B248"/>
    <mergeCell ref="C248:D248"/>
    <mergeCell ref="E248:J248"/>
    <mergeCell ref="K248:L248"/>
    <mergeCell ref="M248:N248"/>
    <mergeCell ref="O248:P248"/>
    <mergeCell ref="A249:B249"/>
    <mergeCell ref="C249:D249"/>
    <mergeCell ref="E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  <mergeCell ref="A253:B253"/>
    <mergeCell ref="C253:D253"/>
    <mergeCell ref="E253:J253"/>
    <mergeCell ref="K253:L253"/>
    <mergeCell ref="M253:N253"/>
    <mergeCell ref="O253:P253"/>
    <mergeCell ref="A254:B254"/>
    <mergeCell ref="C254:D254"/>
    <mergeCell ref="E254:J254"/>
    <mergeCell ref="K254:L254"/>
    <mergeCell ref="M254:N254"/>
    <mergeCell ref="O254:P254"/>
    <mergeCell ref="A255:B255"/>
    <mergeCell ref="C255:D255"/>
    <mergeCell ref="E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A257:B257"/>
    <mergeCell ref="C257:D257"/>
    <mergeCell ref="E257:J257"/>
    <mergeCell ref="K257:L257"/>
    <mergeCell ref="M257:N257"/>
    <mergeCell ref="O257:P257"/>
    <mergeCell ref="A258:B258"/>
    <mergeCell ref="C258:D258"/>
    <mergeCell ref="E258:J258"/>
    <mergeCell ref="K258:L258"/>
    <mergeCell ref="M258:N258"/>
    <mergeCell ref="O258:P258"/>
    <mergeCell ref="A259:B259"/>
    <mergeCell ref="C259:D259"/>
    <mergeCell ref="E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D263"/>
    <mergeCell ref="E263:J263"/>
    <mergeCell ref="K263:L263"/>
    <mergeCell ref="M263:N263"/>
    <mergeCell ref="O263:P263"/>
    <mergeCell ref="A264:B264"/>
    <mergeCell ref="C264:D264"/>
    <mergeCell ref="E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D267"/>
    <mergeCell ref="E267:J267"/>
    <mergeCell ref="K267:L267"/>
    <mergeCell ref="M267:N267"/>
    <mergeCell ref="O267:P267"/>
    <mergeCell ref="A268:B268"/>
    <mergeCell ref="C268:D268"/>
    <mergeCell ref="E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O269:P269"/>
    <mergeCell ref="A270:B270"/>
    <mergeCell ref="C270:D270"/>
    <mergeCell ref="E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O272:P272"/>
    <mergeCell ref="A273:B273"/>
    <mergeCell ref="C273:D273"/>
    <mergeCell ref="E273:J273"/>
    <mergeCell ref="K273:L273"/>
    <mergeCell ref="M273:N273"/>
    <mergeCell ref="O273:P273"/>
    <mergeCell ref="A274:B274"/>
    <mergeCell ref="C274:D274"/>
    <mergeCell ref="E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D276"/>
    <mergeCell ref="E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D278"/>
    <mergeCell ref="E278:J278"/>
    <mergeCell ref="K278:L278"/>
    <mergeCell ref="M278:N278"/>
    <mergeCell ref="O278:P278"/>
    <mergeCell ref="A279:B279"/>
    <mergeCell ref="C279:D279"/>
    <mergeCell ref="E279:J279"/>
    <mergeCell ref="K279:L279"/>
    <mergeCell ref="M279:N279"/>
    <mergeCell ref="O279:P279"/>
    <mergeCell ref="A280:B280"/>
    <mergeCell ref="C280:J280"/>
    <mergeCell ref="K280:L280"/>
    <mergeCell ref="M280:N280"/>
    <mergeCell ref="O280:P280"/>
    <mergeCell ref="A281:B281"/>
    <mergeCell ref="C281:J281"/>
    <mergeCell ref="K281:L281"/>
    <mergeCell ref="M281:N281"/>
    <mergeCell ref="O281:P281"/>
    <mergeCell ref="A283:B283"/>
    <mergeCell ref="C283:J283"/>
    <mergeCell ref="K283:L283"/>
    <mergeCell ref="M283:N283"/>
    <mergeCell ref="O283:P283"/>
    <mergeCell ref="A285:B285"/>
    <mergeCell ref="C285:J285"/>
    <mergeCell ref="K285:L285"/>
    <mergeCell ref="M285:N285"/>
    <mergeCell ref="O285:P285"/>
    <mergeCell ref="A287:B287"/>
    <mergeCell ref="C287:D287"/>
    <mergeCell ref="E287:J287"/>
    <mergeCell ref="K287:L287"/>
    <mergeCell ref="M287:N287"/>
    <mergeCell ref="O287:P287"/>
    <mergeCell ref="A288:B288"/>
    <mergeCell ref="C288:D288"/>
    <mergeCell ref="E288:J288"/>
    <mergeCell ref="K288:L288"/>
    <mergeCell ref="M288:N288"/>
    <mergeCell ref="O288:P288"/>
    <mergeCell ref="A289:B289"/>
    <mergeCell ref="C289:D289"/>
    <mergeCell ref="E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D292"/>
    <mergeCell ref="E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D297"/>
    <mergeCell ref="E297:J297"/>
    <mergeCell ref="K297:L297"/>
    <mergeCell ref="M297:N297"/>
    <mergeCell ref="O297:P297"/>
    <mergeCell ref="A298:B298"/>
    <mergeCell ref="C298:D298"/>
    <mergeCell ref="E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D301"/>
    <mergeCell ref="E301:J301"/>
    <mergeCell ref="K301:L301"/>
    <mergeCell ref="M301:N301"/>
    <mergeCell ref="O301:P301"/>
    <mergeCell ref="A302:B302"/>
    <mergeCell ref="C302:D302"/>
    <mergeCell ref="E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13:B313"/>
    <mergeCell ref="C313:D313"/>
    <mergeCell ref="E313:J313"/>
    <mergeCell ref="K313:L313"/>
    <mergeCell ref="M313:N313"/>
    <mergeCell ref="O313:P313"/>
    <mergeCell ref="A314:B314"/>
    <mergeCell ref="C314:D314"/>
    <mergeCell ref="E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D317"/>
    <mergeCell ref="E317:J317"/>
    <mergeCell ref="K317:L317"/>
    <mergeCell ref="M317:N317"/>
    <mergeCell ref="O317:P317"/>
    <mergeCell ref="A318:B318"/>
    <mergeCell ref="C318:D318"/>
    <mergeCell ref="E318:J318"/>
    <mergeCell ref="K318:L318"/>
    <mergeCell ref="M318:N318"/>
    <mergeCell ref="O318:P318"/>
    <mergeCell ref="A319:B319"/>
    <mergeCell ref="C319:D319"/>
    <mergeCell ref="E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D322"/>
    <mergeCell ref="E322:J322"/>
    <mergeCell ref="K322:L322"/>
    <mergeCell ref="M322:N322"/>
    <mergeCell ref="O322:P322"/>
    <mergeCell ref="A323:B323"/>
    <mergeCell ref="C323:D323"/>
    <mergeCell ref="E323:J323"/>
    <mergeCell ref="K323:L323"/>
    <mergeCell ref="M323:N323"/>
    <mergeCell ref="O323:P323"/>
    <mergeCell ref="A324:B324"/>
    <mergeCell ref="C324:D324"/>
    <mergeCell ref="E324:J324"/>
    <mergeCell ref="K324:L324"/>
    <mergeCell ref="M324:N324"/>
    <mergeCell ref="O324:P324"/>
    <mergeCell ref="A325:B325"/>
    <mergeCell ref="C325:D325"/>
    <mergeCell ref="E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D327"/>
    <mergeCell ref="E327:J327"/>
    <mergeCell ref="K327:L327"/>
    <mergeCell ref="M327:N327"/>
    <mergeCell ref="O327:P327"/>
    <mergeCell ref="A328:B328"/>
    <mergeCell ref="C328:D328"/>
    <mergeCell ref="E328:J328"/>
    <mergeCell ref="K328:L328"/>
    <mergeCell ref="M328:N328"/>
    <mergeCell ref="O328:P328"/>
    <mergeCell ref="A329:B329"/>
    <mergeCell ref="C329:D329"/>
    <mergeCell ref="E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D332"/>
    <mergeCell ref="E332:J332"/>
    <mergeCell ref="K332:L332"/>
    <mergeCell ref="M332:N332"/>
    <mergeCell ref="O332:P332"/>
    <mergeCell ref="A333:B333"/>
    <mergeCell ref="C333:D333"/>
    <mergeCell ref="E333:J333"/>
    <mergeCell ref="K333:L333"/>
    <mergeCell ref="M333:N333"/>
    <mergeCell ref="O333:P333"/>
    <mergeCell ref="A334:B334"/>
    <mergeCell ref="C334:D334"/>
    <mergeCell ref="E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D338"/>
    <mergeCell ref="E338:J338"/>
    <mergeCell ref="K338:L338"/>
    <mergeCell ref="M338:N338"/>
    <mergeCell ref="O338:P338"/>
    <mergeCell ref="A339:B339"/>
    <mergeCell ref="C339:D339"/>
    <mergeCell ref="E339:J339"/>
    <mergeCell ref="K339:L339"/>
    <mergeCell ref="M339:N339"/>
    <mergeCell ref="O339:P339"/>
    <mergeCell ref="A340:B340"/>
    <mergeCell ref="C340:D340"/>
    <mergeCell ref="E340:J340"/>
    <mergeCell ref="K340:L340"/>
    <mergeCell ref="M340:N340"/>
    <mergeCell ref="O340:P340"/>
    <mergeCell ref="A341:B341"/>
    <mergeCell ref="C341:D341"/>
    <mergeCell ref="E341:J341"/>
    <mergeCell ref="K341:L341"/>
    <mergeCell ref="M341:N341"/>
    <mergeCell ref="O341:P341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5:B345"/>
    <mergeCell ref="C345:J345"/>
    <mergeCell ref="K345:L345"/>
    <mergeCell ref="M345:N345"/>
    <mergeCell ref="O345:P345"/>
    <mergeCell ref="A347:B347"/>
    <mergeCell ref="C347:J347"/>
    <mergeCell ref="K347:L347"/>
    <mergeCell ref="M347:N347"/>
    <mergeCell ref="O347:P347"/>
    <mergeCell ref="A349:B349"/>
    <mergeCell ref="C349:J349"/>
    <mergeCell ref="K349:L349"/>
    <mergeCell ref="M349:N349"/>
    <mergeCell ref="O349:P349"/>
    <mergeCell ref="A352:B352"/>
    <mergeCell ref="C352:J352"/>
    <mergeCell ref="K352:L352"/>
    <mergeCell ref="M352:N352"/>
    <mergeCell ref="O352:P352"/>
    <mergeCell ref="A354:B354"/>
    <mergeCell ref="C354:J354"/>
    <mergeCell ref="K354:L354"/>
    <mergeCell ref="M354:N354"/>
    <mergeCell ref="O354:P354"/>
    <mergeCell ref="A356:B356"/>
    <mergeCell ref="C356:D356"/>
    <mergeCell ref="E356:J356"/>
    <mergeCell ref="K356:L356"/>
    <mergeCell ref="M356:N356"/>
    <mergeCell ref="O356:P356"/>
    <mergeCell ref="A357:B357"/>
    <mergeCell ref="C357:D357"/>
    <mergeCell ref="E357:J357"/>
    <mergeCell ref="K357:L357"/>
    <mergeCell ref="M357:N357"/>
    <mergeCell ref="O357:P357"/>
    <mergeCell ref="A358:B358"/>
    <mergeCell ref="C358:D358"/>
    <mergeCell ref="E358:J358"/>
    <mergeCell ref="K358:L358"/>
    <mergeCell ref="M358:N358"/>
    <mergeCell ref="O358:P358"/>
    <mergeCell ref="A359:B359"/>
    <mergeCell ref="C359:D359"/>
    <mergeCell ref="E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O360:P360"/>
    <mergeCell ref="A361:B361"/>
    <mergeCell ref="C361:D361"/>
    <mergeCell ref="E361:J361"/>
    <mergeCell ref="K361:L361"/>
    <mergeCell ref="M361:N361"/>
    <mergeCell ref="O361:P361"/>
    <mergeCell ref="A362:B362"/>
    <mergeCell ref="C362:D362"/>
    <mergeCell ref="E362:J362"/>
    <mergeCell ref="K362:L362"/>
    <mergeCell ref="M362:N362"/>
    <mergeCell ref="O362:P362"/>
    <mergeCell ref="A363:B363"/>
    <mergeCell ref="C363:D363"/>
    <mergeCell ref="E363:J363"/>
    <mergeCell ref="K363:L363"/>
    <mergeCell ref="M363:N363"/>
    <mergeCell ref="O363:P363"/>
    <mergeCell ref="A364:B364"/>
    <mergeCell ref="C364:D364"/>
    <mergeCell ref="E364:J364"/>
    <mergeCell ref="K364:L364"/>
    <mergeCell ref="M364:N364"/>
    <mergeCell ref="O364:P364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D367"/>
    <mergeCell ref="E367:J367"/>
    <mergeCell ref="K367:L367"/>
    <mergeCell ref="M367:N367"/>
    <mergeCell ref="O367:P367"/>
    <mergeCell ref="A368:B368"/>
    <mergeCell ref="C368:D368"/>
    <mergeCell ref="E368:J368"/>
    <mergeCell ref="K368:L368"/>
    <mergeCell ref="M368:N368"/>
    <mergeCell ref="O368:P368"/>
    <mergeCell ref="A369:B369"/>
    <mergeCell ref="C369:D369"/>
    <mergeCell ref="E369:J369"/>
    <mergeCell ref="K369:L369"/>
    <mergeCell ref="M369:N369"/>
    <mergeCell ref="O369:P369"/>
    <mergeCell ref="A370:B370"/>
    <mergeCell ref="C370:D370"/>
    <mergeCell ref="E370:J370"/>
    <mergeCell ref="K370:L370"/>
    <mergeCell ref="M370:N370"/>
    <mergeCell ref="O370:P370"/>
    <mergeCell ref="A371:B371"/>
    <mergeCell ref="C371:D371"/>
    <mergeCell ref="E371:J371"/>
    <mergeCell ref="K371:L371"/>
    <mergeCell ref="M371:N371"/>
    <mergeCell ref="O371:P371"/>
    <mergeCell ref="A372:B372"/>
    <mergeCell ref="C372:D372"/>
    <mergeCell ref="E372:J372"/>
    <mergeCell ref="K372:L372"/>
    <mergeCell ref="M372:N372"/>
    <mergeCell ref="O372:P372"/>
    <mergeCell ref="A373:B373"/>
    <mergeCell ref="C373:D373"/>
    <mergeCell ref="E373:J373"/>
    <mergeCell ref="K373:L373"/>
    <mergeCell ref="M373:N373"/>
    <mergeCell ref="O373:P373"/>
    <mergeCell ref="A374:B374"/>
    <mergeCell ref="C374:D374"/>
    <mergeCell ref="E374:J374"/>
    <mergeCell ref="K374:L374"/>
    <mergeCell ref="M374:N374"/>
    <mergeCell ref="O374:P374"/>
    <mergeCell ref="A375:B375"/>
    <mergeCell ref="C375:D375"/>
    <mergeCell ref="E375:J375"/>
    <mergeCell ref="K375:L375"/>
    <mergeCell ref="M375:N375"/>
    <mergeCell ref="O375:P375"/>
    <mergeCell ref="A376:B376"/>
    <mergeCell ref="C376:D376"/>
    <mergeCell ref="E376:J376"/>
    <mergeCell ref="K376:L376"/>
    <mergeCell ref="M376:N376"/>
    <mergeCell ref="O376:P376"/>
    <mergeCell ref="A377:B377"/>
    <mergeCell ref="C377:D377"/>
    <mergeCell ref="E377:J377"/>
    <mergeCell ref="K377:L377"/>
    <mergeCell ref="M377:N377"/>
    <mergeCell ref="O377:P377"/>
    <mergeCell ref="A378:B378"/>
    <mergeCell ref="C378:D378"/>
    <mergeCell ref="E378:J378"/>
    <mergeCell ref="K378:L378"/>
    <mergeCell ref="M378:N378"/>
    <mergeCell ref="O378:P378"/>
    <mergeCell ref="A379:B379"/>
    <mergeCell ref="C379:D379"/>
    <mergeCell ref="E379:J379"/>
    <mergeCell ref="K379:L379"/>
    <mergeCell ref="M379:N379"/>
    <mergeCell ref="O379:P379"/>
    <mergeCell ref="A380:B380"/>
    <mergeCell ref="C380:D380"/>
    <mergeCell ref="E380:J380"/>
    <mergeCell ref="K380:L380"/>
    <mergeCell ref="M380:N380"/>
    <mergeCell ref="O380:P380"/>
    <mergeCell ref="A381:B381"/>
    <mergeCell ref="C381:D381"/>
    <mergeCell ref="E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D383"/>
    <mergeCell ref="E383:J383"/>
    <mergeCell ref="K383:L383"/>
    <mergeCell ref="M383:N383"/>
    <mergeCell ref="O383:P383"/>
    <mergeCell ref="A384:B384"/>
    <mergeCell ref="C384:D384"/>
    <mergeCell ref="E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7:B387"/>
    <mergeCell ref="C387:D387"/>
    <mergeCell ref="E387:J387"/>
    <mergeCell ref="K387:L387"/>
    <mergeCell ref="M387:N387"/>
    <mergeCell ref="O387:P387"/>
    <mergeCell ref="A388:B388"/>
    <mergeCell ref="C388:D388"/>
    <mergeCell ref="E388:J388"/>
    <mergeCell ref="K388:L388"/>
    <mergeCell ref="M388:N388"/>
    <mergeCell ref="O388:P388"/>
    <mergeCell ref="A389:B389"/>
    <mergeCell ref="C389:D389"/>
    <mergeCell ref="E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91:B391"/>
    <mergeCell ref="C391:D391"/>
    <mergeCell ref="E391:J391"/>
    <mergeCell ref="K391:L391"/>
    <mergeCell ref="M391:N391"/>
    <mergeCell ref="O391:P391"/>
    <mergeCell ref="A392:B392"/>
    <mergeCell ref="C392:D392"/>
    <mergeCell ref="E392:J392"/>
    <mergeCell ref="K392:L392"/>
    <mergeCell ref="M392:N392"/>
    <mergeCell ref="O392:P392"/>
    <mergeCell ref="A393:B393"/>
    <mergeCell ref="C393:D393"/>
    <mergeCell ref="E393:J393"/>
    <mergeCell ref="K393:L393"/>
    <mergeCell ref="M393:N393"/>
    <mergeCell ref="O393:P393"/>
    <mergeCell ref="A394:B394"/>
    <mergeCell ref="C394:D394"/>
    <mergeCell ref="E394:J394"/>
    <mergeCell ref="K394:L394"/>
    <mergeCell ref="M394:N394"/>
    <mergeCell ref="O394:P394"/>
    <mergeCell ref="A395:B395"/>
    <mergeCell ref="C395:D395"/>
    <mergeCell ref="E395:J395"/>
    <mergeCell ref="K395:L395"/>
    <mergeCell ref="M395:N395"/>
    <mergeCell ref="O395:P395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D399"/>
    <mergeCell ref="E399:J399"/>
    <mergeCell ref="K399:L399"/>
    <mergeCell ref="M399:N399"/>
    <mergeCell ref="O399:P399"/>
    <mergeCell ref="A400:B400"/>
    <mergeCell ref="C400:D400"/>
    <mergeCell ref="E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401:P401"/>
    <mergeCell ref="A402:B402"/>
    <mergeCell ref="C402:D402"/>
    <mergeCell ref="E402:J402"/>
    <mergeCell ref="K402:L402"/>
    <mergeCell ref="M402:N402"/>
    <mergeCell ref="O402:P402"/>
    <mergeCell ref="A403:B403"/>
    <mergeCell ref="C403:D403"/>
    <mergeCell ref="E403:J403"/>
    <mergeCell ref="K403:L403"/>
    <mergeCell ref="M403:N403"/>
    <mergeCell ref="O403:P403"/>
    <mergeCell ref="A409:B409"/>
    <mergeCell ref="C409:J409"/>
    <mergeCell ref="K409:L409"/>
    <mergeCell ref="M409:N409"/>
    <mergeCell ref="O409:P409"/>
    <mergeCell ref="A423:B423"/>
    <mergeCell ref="C423:J423"/>
    <mergeCell ref="K423:L423"/>
    <mergeCell ref="M423:N423"/>
    <mergeCell ref="O423:P423"/>
    <mergeCell ref="A404:B404"/>
    <mergeCell ref="C404:D404"/>
    <mergeCell ref="E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407:B407"/>
    <mergeCell ref="C407:J407"/>
    <mergeCell ref="K407:L407"/>
    <mergeCell ref="M407:N407"/>
    <mergeCell ref="O407:P407"/>
    <mergeCell ref="A408:B408"/>
    <mergeCell ref="C408:J408"/>
    <mergeCell ref="K408:L408"/>
    <mergeCell ref="M408:N408"/>
    <mergeCell ref="O408:P408"/>
    <mergeCell ref="A410:B410"/>
    <mergeCell ref="C410:D410"/>
    <mergeCell ref="E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12:B412"/>
    <mergeCell ref="C412:D412"/>
    <mergeCell ref="E412:J412"/>
    <mergeCell ref="K412:L412"/>
    <mergeCell ref="M412:N412"/>
    <mergeCell ref="O412:P412"/>
    <mergeCell ref="A413:B413"/>
    <mergeCell ref="C413:D413"/>
    <mergeCell ref="E413:J413"/>
    <mergeCell ref="K413:L413"/>
    <mergeCell ref="M413:N413"/>
    <mergeCell ref="O413:P413"/>
    <mergeCell ref="A414:B414"/>
    <mergeCell ref="C414:D414"/>
    <mergeCell ref="E414:J414"/>
    <mergeCell ref="K414:L414"/>
    <mergeCell ref="M414:N414"/>
    <mergeCell ref="O414:P414"/>
    <mergeCell ref="A415:B415"/>
    <mergeCell ref="C415:D415"/>
    <mergeCell ref="E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D417"/>
    <mergeCell ref="E417:J417"/>
    <mergeCell ref="K417:L417"/>
    <mergeCell ref="M417:N417"/>
    <mergeCell ref="O417:P417"/>
    <mergeCell ref="A418:B418"/>
    <mergeCell ref="C418:D418"/>
    <mergeCell ref="E418:J418"/>
    <mergeCell ref="K418:L418"/>
    <mergeCell ref="M418:N418"/>
    <mergeCell ref="O418:P418"/>
    <mergeCell ref="A419:B419"/>
    <mergeCell ref="C419:D419"/>
    <mergeCell ref="E419:J419"/>
    <mergeCell ref="K419:L419"/>
    <mergeCell ref="M419:N419"/>
    <mergeCell ref="O419:P419"/>
    <mergeCell ref="A420:B420"/>
    <mergeCell ref="C420:J420"/>
    <mergeCell ref="K420:L420"/>
    <mergeCell ref="M420:N420"/>
    <mergeCell ref="O420:P420"/>
    <mergeCell ref="A421:B421"/>
    <mergeCell ref="C421:J421"/>
    <mergeCell ref="K421:L421"/>
    <mergeCell ref="M421:N421"/>
    <mergeCell ref="O421:P421"/>
    <mergeCell ref="A422:B422"/>
    <mergeCell ref="C422:J422"/>
    <mergeCell ref="K422:L422"/>
    <mergeCell ref="M422:N422"/>
    <mergeCell ref="O422:P422"/>
    <mergeCell ref="A424:B424"/>
    <mergeCell ref="C424:J424"/>
    <mergeCell ref="K424:L424"/>
    <mergeCell ref="M424:N424"/>
    <mergeCell ref="O424:P424"/>
    <mergeCell ref="A426:B426"/>
    <mergeCell ref="C426:D426"/>
    <mergeCell ref="E426:J426"/>
    <mergeCell ref="K426:L426"/>
    <mergeCell ref="M426:N426"/>
    <mergeCell ref="O426:P426"/>
    <mergeCell ref="A427:B427"/>
    <mergeCell ref="C427:D427"/>
    <mergeCell ref="E427:J427"/>
    <mergeCell ref="K427:L427"/>
    <mergeCell ref="M427:N427"/>
    <mergeCell ref="O427:P427"/>
    <mergeCell ref="A428:B428"/>
    <mergeCell ref="C428:D428"/>
    <mergeCell ref="E428:J428"/>
    <mergeCell ref="K428:L428"/>
    <mergeCell ref="M428:N428"/>
    <mergeCell ref="O428:P428"/>
    <mergeCell ref="A429:B429"/>
    <mergeCell ref="C429:D429"/>
    <mergeCell ref="E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D431"/>
    <mergeCell ref="E431:J431"/>
    <mergeCell ref="K431:L431"/>
    <mergeCell ref="M431:N431"/>
    <mergeCell ref="O431:P431"/>
    <mergeCell ref="A432:B432"/>
    <mergeCell ref="C432:D432"/>
    <mergeCell ref="E432:J432"/>
    <mergeCell ref="K432:L432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4:B434"/>
    <mergeCell ref="C434:D434"/>
    <mergeCell ref="E434:J434"/>
    <mergeCell ref="K434:L434"/>
    <mergeCell ref="M434:N434"/>
    <mergeCell ref="O434:P434"/>
    <mergeCell ref="A435:B435"/>
    <mergeCell ref="C435:D435"/>
    <mergeCell ref="E435:J435"/>
    <mergeCell ref="K435:L435"/>
    <mergeCell ref="M435:N435"/>
    <mergeCell ref="O435:P435"/>
    <mergeCell ref="A436:B436"/>
    <mergeCell ref="C436:D436"/>
    <mergeCell ref="E436:J436"/>
    <mergeCell ref="K436:L436"/>
    <mergeCell ref="M436:N436"/>
    <mergeCell ref="O436:P436"/>
    <mergeCell ref="A437:B437"/>
    <mergeCell ref="C437:D437"/>
    <mergeCell ref="E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A440:B440"/>
    <mergeCell ref="C440:D440"/>
    <mergeCell ref="E440:J440"/>
    <mergeCell ref="K440:L440"/>
    <mergeCell ref="M440:N440"/>
    <mergeCell ref="O440:P440"/>
    <mergeCell ref="A441:B441"/>
    <mergeCell ref="C441:D441"/>
    <mergeCell ref="E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D446"/>
    <mergeCell ref="E446:J446"/>
    <mergeCell ref="K446:L446"/>
    <mergeCell ref="M446:N446"/>
    <mergeCell ref="O446:P446"/>
    <mergeCell ref="A447:B447"/>
    <mergeCell ref="C447:D447"/>
    <mergeCell ref="E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D450"/>
    <mergeCell ref="E450:J450"/>
    <mergeCell ref="K450:L450"/>
    <mergeCell ref="M450:N450"/>
    <mergeCell ref="O450:P450"/>
    <mergeCell ref="A451:B451"/>
    <mergeCell ref="C451:D451"/>
    <mergeCell ref="E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54:B454"/>
    <mergeCell ref="C454:D454"/>
    <mergeCell ref="E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D458"/>
    <mergeCell ref="E458:J458"/>
    <mergeCell ref="K458:L458"/>
    <mergeCell ref="M458:N458"/>
    <mergeCell ref="O458:P458"/>
    <mergeCell ref="A459:B459"/>
    <mergeCell ref="C459:D459"/>
    <mergeCell ref="E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J468"/>
    <mergeCell ref="K468:L468"/>
    <mergeCell ref="M468:N468"/>
    <mergeCell ref="O468:P468"/>
    <mergeCell ref="A469:B469"/>
    <mergeCell ref="C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73:B473"/>
    <mergeCell ref="C473:J473"/>
    <mergeCell ref="K473:L473"/>
    <mergeCell ref="M473:N473"/>
    <mergeCell ref="O473:P473"/>
    <mergeCell ref="A477:B477"/>
    <mergeCell ref="C477:J477"/>
    <mergeCell ref="K477:L477"/>
    <mergeCell ref="M477:N477"/>
    <mergeCell ref="O477:P477"/>
    <mergeCell ref="A483:B483"/>
    <mergeCell ref="C483:J483"/>
    <mergeCell ref="K483:L483"/>
    <mergeCell ref="M483:N483"/>
    <mergeCell ref="O483:P483"/>
    <mergeCell ref="A485:B485"/>
    <mergeCell ref="C485:J485"/>
    <mergeCell ref="K485:L485"/>
    <mergeCell ref="M485:N485"/>
    <mergeCell ref="O485:P485"/>
    <mergeCell ref="A488:B488"/>
    <mergeCell ref="C488:J488"/>
    <mergeCell ref="K488:L488"/>
    <mergeCell ref="M488:N488"/>
    <mergeCell ref="O488:P488"/>
    <mergeCell ref="A490:B490"/>
    <mergeCell ref="C490:D490"/>
    <mergeCell ref="E490:J490"/>
    <mergeCell ref="K490:L490"/>
    <mergeCell ref="M490:N490"/>
    <mergeCell ref="O490:P490"/>
    <mergeCell ref="A491:B491"/>
    <mergeCell ref="C491:D491"/>
    <mergeCell ref="E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D494"/>
    <mergeCell ref="E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D499"/>
    <mergeCell ref="E499:J499"/>
    <mergeCell ref="K499:L499"/>
    <mergeCell ref="M499:N499"/>
    <mergeCell ref="O499:P499"/>
    <mergeCell ref="A500:B500"/>
    <mergeCell ref="C500:D500"/>
    <mergeCell ref="E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503:B503"/>
    <mergeCell ref="C503:D503"/>
    <mergeCell ref="E503:J503"/>
    <mergeCell ref="K503:L503"/>
    <mergeCell ref="M503:N503"/>
    <mergeCell ref="O503:P503"/>
    <mergeCell ref="A504:B504"/>
    <mergeCell ref="C504:D504"/>
    <mergeCell ref="E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6:B506"/>
    <mergeCell ref="C506:D506"/>
    <mergeCell ref="E506:J506"/>
    <mergeCell ref="K506:L506"/>
    <mergeCell ref="M506:N506"/>
    <mergeCell ref="O506:P506"/>
    <mergeCell ref="A507:B507"/>
    <mergeCell ref="C507:D507"/>
    <mergeCell ref="E507:J507"/>
    <mergeCell ref="K507:L507"/>
    <mergeCell ref="M507:N507"/>
    <mergeCell ref="O507:P507"/>
    <mergeCell ref="A508:B508"/>
    <mergeCell ref="C508:D508"/>
    <mergeCell ref="E508:J508"/>
    <mergeCell ref="K508:L508"/>
    <mergeCell ref="M508:N508"/>
    <mergeCell ref="O508:P508"/>
    <mergeCell ref="A509:B509"/>
    <mergeCell ref="C509:D509"/>
    <mergeCell ref="E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D511"/>
    <mergeCell ref="E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D514"/>
    <mergeCell ref="E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  <mergeCell ref="A516:B516"/>
    <mergeCell ref="C516:D516"/>
    <mergeCell ref="E516:J516"/>
    <mergeCell ref="K516:L516"/>
    <mergeCell ref="M516:N516"/>
    <mergeCell ref="O516:P516"/>
    <mergeCell ref="A517:B517"/>
    <mergeCell ref="C517:D517"/>
    <mergeCell ref="E517:J517"/>
    <mergeCell ref="K517:L517"/>
    <mergeCell ref="M517:N517"/>
    <mergeCell ref="O517:P517"/>
    <mergeCell ref="A518:B518"/>
    <mergeCell ref="C518:D518"/>
    <mergeCell ref="E518:J518"/>
    <mergeCell ref="K518:L518"/>
    <mergeCell ref="M518:N518"/>
    <mergeCell ref="O518:P518"/>
    <mergeCell ref="A519:B519"/>
    <mergeCell ref="C519:D519"/>
    <mergeCell ref="E519:J519"/>
    <mergeCell ref="K519:L519"/>
    <mergeCell ref="M519:N519"/>
    <mergeCell ref="O519:P519"/>
    <mergeCell ref="A520:B520"/>
    <mergeCell ref="C520:D520"/>
    <mergeCell ref="E520:J520"/>
    <mergeCell ref="K520:L520"/>
    <mergeCell ref="M520:N520"/>
    <mergeCell ref="O520:P520"/>
    <mergeCell ref="A521:B521"/>
    <mergeCell ref="C521:D521"/>
    <mergeCell ref="E521:J521"/>
    <mergeCell ref="K521:L521"/>
    <mergeCell ref="M521:N521"/>
    <mergeCell ref="O521:P521"/>
    <mergeCell ref="A522:B522"/>
    <mergeCell ref="C522:D522"/>
    <mergeCell ref="E522:J522"/>
    <mergeCell ref="K522:L522"/>
    <mergeCell ref="M522:N522"/>
    <mergeCell ref="O522:P522"/>
    <mergeCell ref="A523:B523"/>
    <mergeCell ref="C523:D523"/>
    <mergeCell ref="E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O524:P524"/>
    <mergeCell ref="A525:B525"/>
    <mergeCell ref="C525:D525"/>
    <mergeCell ref="E525:J525"/>
    <mergeCell ref="K525:L525"/>
    <mergeCell ref="M525:N525"/>
    <mergeCell ref="O525:P525"/>
    <mergeCell ref="A526:B526"/>
    <mergeCell ref="C526:D526"/>
    <mergeCell ref="E526:J526"/>
    <mergeCell ref="K526:L526"/>
    <mergeCell ref="M526:N526"/>
    <mergeCell ref="O526:P526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D529"/>
    <mergeCell ref="E529:J529"/>
    <mergeCell ref="K529:L529"/>
    <mergeCell ref="M529:N529"/>
    <mergeCell ref="O529:P529"/>
    <mergeCell ref="A530:B530"/>
    <mergeCell ref="C530:D530"/>
    <mergeCell ref="E530:J530"/>
    <mergeCell ref="K530:L530"/>
    <mergeCell ref="M530:N530"/>
    <mergeCell ref="O530:P530"/>
    <mergeCell ref="A531:B531"/>
    <mergeCell ref="C531:D531"/>
    <mergeCell ref="E531:J531"/>
    <mergeCell ref="K531:L531"/>
    <mergeCell ref="M531:N531"/>
    <mergeCell ref="O531:P531"/>
    <mergeCell ref="A532:B532"/>
    <mergeCell ref="C532:D532"/>
    <mergeCell ref="E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O534:P534"/>
    <mergeCell ref="A535:B535"/>
    <mergeCell ref="C535:D535"/>
    <mergeCell ref="E535:J535"/>
    <mergeCell ref="K535:L535"/>
    <mergeCell ref="M535:N535"/>
    <mergeCell ref="O535:P535"/>
    <mergeCell ref="A536:B536"/>
    <mergeCell ref="C536:D536"/>
    <mergeCell ref="E536:J536"/>
    <mergeCell ref="K536:L536"/>
    <mergeCell ref="M536:N536"/>
    <mergeCell ref="O536:P536"/>
    <mergeCell ref="A537:B537"/>
    <mergeCell ref="C537:D537"/>
    <mergeCell ref="E537:J537"/>
    <mergeCell ref="K537:L537"/>
    <mergeCell ref="M537:N537"/>
    <mergeCell ref="O537:P537"/>
    <mergeCell ref="A538:B538"/>
    <mergeCell ref="C538:D538"/>
    <mergeCell ref="E538:J538"/>
    <mergeCell ref="K538:L538"/>
    <mergeCell ref="M538:N538"/>
    <mergeCell ref="O538:P538"/>
    <mergeCell ref="A539:B539"/>
    <mergeCell ref="C539:D539"/>
    <mergeCell ref="E539:J539"/>
    <mergeCell ref="K539:L539"/>
    <mergeCell ref="M539:N539"/>
    <mergeCell ref="O539:P539"/>
    <mergeCell ref="A540:B540"/>
    <mergeCell ref="C540:D540"/>
    <mergeCell ref="E540:J540"/>
    <mergeCell ref="K540:L540"/>
    <mergeCell ref="M540:N540"/>
    <mergeCell ref="O540:P540"/>
    <mergeCell ref="A541:B541"/>
    <mergeCell ref="C541:D541"/>
    <mergeCell ref="E541:J541"/>
    <mergeCell ref="K541:L541"/>
    <mergeCell ref="M541:N541"/>
    <mergeCell ref="O541:P541"/>
    <mergeCell ref="A543:B543"/>
    <mergeCell ref="C543:D543"/>
    <mergeCell ref="E543:J543"/>
    <mergeCell ref="K543:L543"/>
    <mergeCell ref="M543:N543"/>
    <mergeCell ref="O543:P543"/>
    <mergeCell ref="A544:B544"/>
    <mergeCell ref="C544:D544"/>
    <mergeCell ref="E544:J544"/>
    <mergeCell ref="K544:L544"/>
    <mergeCell ref="M544:N544"/>
    <mergeCell ref="O544:P544"/>
    <mergeCell ref="A545:B545"/>
    <mergeCell ref="C545:D545"/>
    <mergeCell ref="E545:J545"/>
    <mergeCell ref="K545:L545"/>
    <mergeCell ref="M545:N545"/>
    <mergeCell ref="O545:P545"/>
    <mergeCell ref="A546:B546"/>
    <mergeCell ref="C546:D546"/>
    <mergeCell ref="E546:J546"/>
    <mergeCell ref="K546:L546"/>
    <mergeCell ref="M546:N546"/>
    <mergeCell ref="O546:P546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D549"/>
    <mergeCell ref="E549:J549"/>
    <mergeCell ref="K549:L549"/>
    <mergeCell ref="M549:N549"/>
    <mergeCell ref="O549:P549"/>
    <mergeCell ref="A550:B550"/>
    <mergeCell ref="C550:D550"/>
    <mergeCell ref="E550:J550"/>
    <mergeCell ref="K550:L550"/>
    <mergeCell ref="M550:N550"/>
    <mergeCell ref="O550:P550"/>
    <mergeCell ref="A551:B551"/>
    <mergeCell ref="C551:D551"/>
    <mergeCell ref="E551:J551"/>
    <mergeCell ref="K551:L551"/>
    <mergeCell ref="M551:N551"/>
    <mergeCell ref="O551:P551"/>
    <mergeCell ref="A552:B552"/>
    <mergeCell ref="C552:D552"/>
    <mergeCell ref="E552:J552"/>
    <mergeCell ref="K552:L552"/>
    <mergeCell ref="M552:N552"/>
    <mergeCell ref="O552:P552"/>
    <mergeCell ref="A553:B553"/>
    <mergeCell ref="C553:D553"/>
    <mergeCell ref="E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O555:P555"/>
    <mergeCell ref="A556:B556"/>
    <mergeCell ref="C556:D556"/>
    <mergeCell ref="E556:J556"/>
    <mergeCell ref="K556:L556"/>
    <mergeCell ref="M556:N556"/>
    <mergeCell ref="O556:P556"/>
    <mergeCell ref="A557:B557"/>
    <mergeCell ref="C557:D557"/>
    <mergeCell ref="E557:J557"/>
    <mergeCell ref="K557:L557"/>
    <mergeCell ref="M557:N557"/>
    <mergeCell ref="O557:P557"/>
    <mergeCell ref="A558:B558"/>
    <mergeCell ref="C558:D558"/>
    <mergeCell ref="E558:J558"/>
    <mergeCell ref="K558:L558"/>
    <mergeCell ref="M558:N558"/>
    <mergeCell ref="O558:P558"/>
    <mergeCell ref="A559:B559"/>
    <mergeCell ref="C559:D559"/>
    <mergeCell ref="E559:J559"/>
    <mergeCell ref="K559:L559"/>
    <mergeCell ref="M559:N559"/>
    <mergeCell ref="O559:P559"/>
    <mergeCell ref="A560:B560"/>
    <mergeCell ref="C560:D560"/>
    <mergeCell ref="E560:J560"/>
    <mergeCell ref="K560:L560"/>
    <mergeCell ref="M560:N560"/>
    <mergeCell ref="O560:P560"/>
    <mergeCell ref="A561:B561"/>
    <mergeCell ref="C561:D561"/>
    <mergeCell ref="E561:J561"/>
    <mergeCell ref="K561:L561"/>
    <mergeCell ref="M561:N561"/>
    <mergeCell ref="O561:P561"/>
    <mergeCell ref="A562:B562"/>
    <mergeCell ref="C562:D562"/>
    <mergeCell ref="E562:J562"/>
    <mergeCell ref="K562:L562"/>
    <mergeCell ref="M562:N562"/>
    <mergeCell ref="O562:P562"/>
    <mergeCell ref="A563:B563"/>
    <mergeCell ref="C563:D563"/>
    <mergeCell ref="E563:J563"/>
    <mergeCell ref="K563:L563"/>
    <mergeCell ref="M563:N563"/>
    <mergeCell ref="O563:P563"/>
    <mergeCell ref="A564:B564"/>
    <mergeCell ref="C564:D564"/>
    <mergeCell ref="E564:J564"/>
    <mergeCell ref="K564:L564"/>
    <mergeCell ref="M564:N564"/>
    <mergeCell ref="O564:P564"/>
    <mergeCell ref="A565:B565"/>
    <mergeCell ref="C565:D565"/>
    <mergeCell ref="E565:J565"/>
    <mergeCell ref="K565:L565"/>
    <mergeCell ref="M565:N565"/>
    <mergeCell ref="O565:P565"/>
    <mergeCell ref="A566:B566"/>
    <mergeCell ref="C566:D566"/>
    <mergeCell ref="E566:J566"/>
    <mergeCell ref="K566:L566"/>
    <mergeCell ref="M566:N566"/>
    <mergeCell ref="O566:P566"/>
    <mergeCell ref="A567:B567"/>
    <mergeCell ref="C567:D567"/>
    <mergeCell ref="E567:J567"/>
    <mergeCell ref="K567:L567"/>
    <mergeCell ref="M567:N567"/>
    <mergeCell ref="O567:P567"/>
    <mergeCell ref="A568:B568"/>
    <mergeCell ref="C568:D568"/>
    <mergeCell ref="E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O569:P569"/>
    <mergeCell ref="A570:B570"/>
    <mergeCell ref="C570:D570"/>
    <mergeCell ref="E570:J570"/>
    <mergeCell ref="K570:L570"/>
    <mergeCell ref="M570:N570"/>
    <mergeCell ref="O570:P570"/>
    <mergeCell ref="A571:B571"/>
    <mergeCell ref="C571:D571"/>
    <mergeCell ref="E571:J571"/>
    <mergeCell ref="K571:L571"/>
    <mergeCell ref="M571:N571"/>
    <mergeCell ref="O571:P571"/>
    <mergeCell ref="A572:B572"/>
    <mergeCell ref="C572:D572"/>
    <mergeCell ref="E572:J572"/>
    <mergeCell ref="K572:L572"/>
    <mergeCell ref="M572:N572"/>
    <mergeCell ref="O572:P572"/>
    <mergeCell ref="A573:B573"/>
    <mergeCell ref="C573:D573"/>
    <mergeCell ref="E573:J573"/>
    <mergeCell ref="K573:L573"/>
    <mergeCell ref="M573:N573"/>
    <mergeCell ref="O573:P573"/>
    <mergeCell ref="A574:B574"/>
    <mergeCell ref="C574:D574"/>
    <mergeCell ref="E574:J574"/>
    <mergeCell ref="K574:L574"/>
    <mergeCell ref="M574:N574"/>
    <mergeCell ref="O574:P574"/>
    <mergeCell ref="A575:B575"/>
    <mergeCell ref="C575:D575"/>
    <mergeCell ref="E575:J575"/>
    <mergeCell ref="K575:L575"/>
    <mergeCell ref="M575:N575"/>
    <mergeCell ref="O575:P575"/>
    <mergeCell ref="A576:B576"/>
    <mergeCell ref="C576:D576"/>
    <mergeCell ref="E576:J576"/>
    <mergeCell ref="K576:L576"/>
    <mergeCell ref="M576:N576"/>
    <mergeCell ref="O576:P576"/>
    <mergeCell ref="A577:B577"/>
    <mergeCell ref="C577:D577"/>
    <mergeCell ref="E577:J577"/>
    <mergeCell ref="K577:L577"/>
    <mergeCell ref="M577:N577"/>
    <mergeCell ref="O577:P577"/>
    <mergeCell ref="A578:B578"/>
    <mergeCell ref="C578:D578"/>
    <mergeCell ref="E578:J578"/>
    <mergeCell ref="K578:L578"/>
    <mergeCell ref="M578:N578"/>
    <mergeCell ref="O578:P578"/>
    <mergeCell ref="A579:B579"/>
    <mergeCell ref="C579:D579"/>
    <mergeCell ref="E579:J579"/>
    <mergeCell ref="K579:L579"/>
    <mergeCell ref="M579:N579"/>
    <mergeCell ref="O579:P579"/>
    <mergeCell ref="A580:B580"/>
    <mergeCell ref="C580:D580"/>
    <mergeCell ref="E580:J580"/>
    <mergeCell ref="K580:L580"/>
    <mergeCell ref="M580:N580"/>
    <mergeCell ref="O580:P580"/>
    <mergeCell ref="A581:B581"/>
    <mergeCell ref="C581:D581"/>
    <mergeCell ref="E581:J581"/>
    <mergeCell ref="K581:L581"/>
    <mergeCell ref="M581:N581"/>
    <mergeCell ref="O581:P581"/>
    <mergeCell ref="A582:B582"/>
    <mergeCell ref="C582:D582"/>
    <mergeCell ref="E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D584"/>
    <mergeCell ref="E584:J584"/>
    <mergeCell ref="K584:L584"/>
    <mergeCell ref="M584:N584"/>
    <mergeCell ref="O584:P584"/>
    <mergeCell ref="A585:B585"/>
    <mergeCell ref="C585:D585"/>
    <mergeCell ref="E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D587"/>
    <mergeCell ref="E587:J587"/>
    <mergeCell ref="K587:L587"/>
    <mergeCell ref="M587:N587"/>
    <mergeCell ref="O587:P587"/>
    <mergeCell ref="A588:B588"/>
    <mergeCell ref="C588:D588"/>
    <mergeCell ref="E588:J588"/>
    <mergeCell ref="K588:L588"/>
    <mergeCell ref="M588:N588"/>
    <mergeCell ref="O588:P588"/>
    <mergeCell ref="A589:B589"/>
    <mergeCell ref="C589:D589"/>
    <mergeCell ref="E589:J589"/>
    <mergeCell ref="K589:L589"/>
    <mergeCell ref="M589:N589"/>
    <mergeCell ref="O589:P589"/>
    <mergeCell ref="A590:B590"/>
    <mergeCell ref="C590:D590"/>
    <mergeCell ref="E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92:B592"/>
    <mergeCell ref="C592:D592"/>
    <mergeCell ref="E592:J592"/>
    <mergeCell ref="K592:L592"/>
    <mergeCell ref="M592:N592"/>
    <mergeCell ref="O592:P592"/>
    <mergeCell ref="A593:B593"/>
    <mergeCell ref="C593:D593"/>
    <mergeCell ref="E593:J593"/>
    <mergeCell ref="K593:L593"/>
    <mergeCell ref="M593:N593"/>
    <mergeCell ref="O593:P593"/>
    <mergeCell ref="A594:B594"/>
    <mergeCell ref="C594:D594"/>
    <mergeCell ref="E594:J594"/>
    <mergeCell ref="K594:L594"/>
    <mergeCell ref="M594:N594"/>
    <mergeCell ref="O594:P594"/>
    <mergeCell ref="A595:B595"/>
    <mergeCell ref="C595:D595"/>
    <mergeCell ref="E595:J595"/>
    <mergeCell ref="K595:L595"/>
    <mergeCell ref="M595:N595"/>
    <mergeCell ref="O595:P595"/>
    <mergeCell ref="A596:B596"/>
    <mergeCell ref="C596:D596"/>
    <mergeCell ref="E596:J596"/>
    <mergeCell ref="K596:L596"/>
    <mergeCell ref="M596:N596"/>
    <mergeCell ref="O596:P596"/>
    <mergeCell ref="A597:B597"/>
    <mergeCell ref="C597:D597"/>
    <mergeCell ref="E597:J597"/>
    <mergeCell ref="K597:L597"/>
    <mergeCell ref="M597:N597"/>
    <mergeCell ref="O597:P597"/>
    <mergeCell ref="A598:B598"/>
    <mergeCell ref="C598:D598"/>
    <mergeCell ref="E598:J598"/>
    <mergeCell ref="K598:L598"/>
    <mergeCell ref="M598:N598"/>
    <mergeCell ref="O598:P598"/>
    <mergeCell ref="A599:B599"/>
    <mergeCell ref="C599:D599"/>
    <mergeCell ref="E599:J599"/>
    <mergeCell ref="K599:L599"/>
    <mergeCell ref="M599:N599"/>
    <mergeCell ref="O599:P599"/>
    <mergeCell ref="A600:B600"/>
    <mergeCell ref="C600:D600"/>
    <mergeCell ref="E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602:B602"/>
    <mergeCell ref="C602:D602"/>
    <mergeCell ref="E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D604"/>
    <mergeCell ref="E604:J604"/>
    <mergeCell ref="K604:L604"/>
    <mergeCell ref="M604:N604"/>
    <mergeCell ref="O604:P604"/>
    <mergeCell ref="A605:B605"/>
    <mergeCell ref="C605:D605"/>
    <mergeCell ref="E605:J605"/>
    <mergeCell ref="K605:L605"/>
    <mergeCell ref="M605:N605"/>
    <mergeCell ref="O605:P605"/>
    <mergeCell ref="A606:B606"/>
    <mergeCell ref="C606:D606"/>
    <mergeCell ref="E606:J606"/>
    <mergeCell ref="K606:L606"/>
    <mergeCell ref="M606:N606"/>
    <mergeCell ref="O606:P606"/>
    <mergeCell ref="A607:B607"/>
    <mergeCell ref="C607:D607"/>
    <mergeCell ref="E607:J607"/>
    <mergeCell ref="K607:L607"/>
    <mergeCell ref="M607:N607"/>
    <mergeCell ref="O607:P607"/>
    <mergeCell ref="A608:B608"/>
    <mergeCell ref="C608:D608"/>
    <mergeCell ref="E608:J608"/>
    <mergeCell ref="K608:L608"/>
    <mergeCell ref="M608:N608"/>
    <mergeCell ref="O608:P608"/>
    <mergeCell ref="A609:B609"/>
    <mergeCell ref="C609:D609"/>
    <mergeCell ref="E609:J609"/>
    <mergeCell ref="K609:L609"/>
    <mergeCell ref="M609:N609"/>
    <mergeCell ref="O609:P609"/>
    <mergeCell ref="A610:B610"/>
    <mergeCell ref="C610:D610"/>
    <mergeCell ref="E610:J610"/>
    <mergeCell ref="K610:L610"/>
    <mergeCell ref="M610:N610"/>
    <mergeCell ref="O610:P610"/>
    <mergeCell ref="A611:B611"/>
    <mergeCell ref="C611:D611"/>
    <mergeCell ref="E611:J611"/>
    <mergeCell ref="K611:L611"/>
    <mergeCell ref="M611:N611"/>
    <mergeCell ref="O611:P611"/>
    <mergeCell ref="A612:B612"/>
    <mergeCell ref="C612:D612"/>
    <mergeCell ref="E612:J612"/>
    <mergeCell ref="K612:L612"/>
    <mergeCell ref="M612:N612"/>
    <mergeCell ref="O612:P612"/>
    <mergeCell ref="A613:B613"/>
    <mergeCell ref="C613:D613"/>
    <mergeCell ref="E613:J613"/>
    <mergeCell ref="K613:L613"/>
    <mergeCell ref="M613:N613"/>
    <mergeCell ref="O613:P613"/>
    <mergeCell ref="A614:B614"/>
    <mergeCell ref="C614:D614"/>
    <mergeCell ref="E614:J614"/>
    <mergeCell ref="K614:L614"/>
    <mergeCell ref="M614:N614"/>
    <mergeCell ref="O614:P614"/>
    <mergeCell ref="A615:B615"/>
    <mergeCell ref="C615:D615"/>
    <mergeCell ref="E615:J615"/>
    <mergeCell ref="K615:L615"/>
    <mergeCell ref="M615:N615"/>
    <mergeCell ref="O615:P615"/>
    <mergeCell ref="A616:B616"/>
    <mergeCell ref="C616:D616"/>
    <mergeCell ref="E616:J616"/>
    <mergeCell ref="K616:L616"/>
    <mergeCell ref="M616:N616"/>
    <mergeCell ref="O616:P616"/>
    <mergeCell ref="A617:B617"/>
    <mergeCell ref="C617:D617"/>
    <mergeCell ref="E617:J617"/>
    <mergeCell ref="K617:L617"/>
    <mergeCell ref="M617:N617"/>
    <mergeCell ref="O617:P617"/>
    <mergeCell ref="A618:B618"/>
    <mergeCell ref="C618:D618"/>
    <mergeCell ref="E618:J618"/>
    <mergeCell ref="K618:L618"/>
    <mergeCell ref="M618:N618"/>
    <mergeCell ref="O618:P618"/>
    <mergeCell ref="A619:B619"/>
    <mergeCell ref="C619:D619"/>
    <mergeCell ref="E619:J619"/>
    <mergeCell ref="K619:L619"/>
    <mergeCell ref="M619:N619"/>
    <mergeCell ref="O619:P619"/>
    <mergeCell ref="A620:B620"/>
    <mergeCell ref="C620:D620"/>
    <mergeCell ref="E620:J620"/>
    <mergeCell ref="K620:L620"/>
    <mergeCell ref="M620:N620"/>
    <mergeCell ref="O620:P620"/>
    <mergeCell ref="A621:B621"/>
    <mergeCell ref="C621:D621"/>
    <mergeCell ref="E621:J621"/>
    <mergeCell ref="K621:L621"/>
    <mergeCell ref="M621:N621"/>
    <mergeCell ref="O621:P621"/>
    <mergeCell ref="A622:B622"/>
    <mergeCell ref="C622:D622"/>
    <mergeCell ref="E622:J622"/>
    <mergeCell ref="K622:L622"/>
    <mergeCell ref="M622:N622"/>
    <mergeCell ref="O622:P622"/>
    <mergeCell ref="A623:B623"/>
    <mergeCell ref="C623:D623"/>
    <mergeCell ref="E623:J623"/>
    <mergeCell ref="K623:L623"/>
    <mergeCell ref="M623:N623"/>
    <mergeCell ref="O623:P623"/>
    <mergeCell ref="A624:B624"/>
    <mergeCell ref="C624:D624"/>
    <mergeCell ref="E624:J624"/>
    <mergeCell ref="K624:L624"/>
    <mergeCell ref="M624:N624"/>
    <mergeCell ref="O624:P624"/>
    <mergeCell ref="A625:B625"/>
    <mergeCell ref="C625:D625"/>
    <mergeCell ref="E625:J625"/>
    <mergeCell ref="K625:L625"/>
    <mergeCell ref="M625:N625"/>
    <mergeCell ref="O625:P625"/>
    <mergeCell ref="A626:B626"/>
    <mergeCell ref="C626:D626"/>
    <mergeCell ref="E626:J626"/>
    <mergeCell ref="K626:L626"/>
    <mergeCell ref="M626:N626"/>
    <mergeCell ref="O626:P626"/>
    <mergeCell ref="A627:B627"/>
    <mergeCell ref="C627:D627"/>
    <mergeCell ref="E627:J627"/>
    <mergeCell ref="K627:L627"/>
    <mergeCell ref="M627:N627"/>
    <mergeCell ref="O627:P627"/>
    <mergeCell ref="A628:B628"/>
    <mergeCell ref="C628:D628"/>
    <mergeCell ref="E628:J628"/>
    <mergeCell ref="K628:L628"/>
    <mergeCell ref="M628:N628"/>
    <mergeCell ref="O628:P628"/>
    <mergeCell ref="A629:B629"/>
    <mergeCell ref="C629:D629"/>
    <mergeCell ref="E629:J629"/>
    <mergeCell ref="K629:L629"/>
    <mergeCell ref="M629:N629"/>
    <mergeCell ref="O629:P629"/>
    <mergeCell ref="A630:B630"/>
    <mergeCell ref="C630:D630"/>
    <mergeCell ref="E630:J630"/>
    <mergeCell ref="K630:L630"/>
    <mergeCell ref="M630:N630"/>
    <mergeCell ref="O630:P630"/>
    <mergeCell ref="A631:B631"/>
    <mergeCell ref="C631:D631"/>
    <mergeCell ref="E631:J631"/>
    <mergeCell ref="K631:L631"/>
    <mergeCell ref="M631:N631"/>
    <mergeCell ref="O631:P631"/>
    <mergeCell ref="A632:B632"/>
    <mergeCell ref="C632:D632"/>
    <mergeCell ref="E632:J632"/>
    <mergeCell ref="K632:L632"/>
    <mergeCell ref="M632:N632"/>
    <mergeCell ref="O632:P632"/>
    <mergeCell ref="A633:B633"/>
    <mergeCell ref="C633:D633"/>
    <mergeCell ref="E633:J633"/>
    <mergeCell ref="K633:L633"/>
    <mergeCell ref="M633:N633"/>
    <mergeCell ref="O633:P633"/>
    <mergeCell ref="A634:B634"/>
    <mergeCell ref="C634:D634"/>
    <mergeCell ref="E634:J634"/>
    <mergeCell ref="K634:L634"/>
    <mergeCell ref="M634:N634"/>
    <mergeCell ref="O634:P634"/>
    <mergeCell ref="A635:B635"/>
    <mergeCell ref="C635:D635"/>
    <mergeCell ref="E635:J635"/>
    <mergeCell ref="K635:L635"/>
    <mergeCell ref="M635:N635"/>
    <mergeCell ref="O635:P635"/>
    <mergeCell ref="A636:B636"/>
    <mergeCell ref="C636:D636"/>
    <mergeCell ref="E636:J636"/>
    <mergeCell ref="K636:L636"/>
    <mergeCell ref="M636:N636"/>
    <mergeCell ref="O636:P636"/>
    <mergeCell ref="A637:B637"/>
    <mergeCell ref="C637:D637"/>
    <mergeCell ref="E637:J637"/>
    <mergeCell ref="K637:L637"/>
    <mergeCell ref="M637:N637"/>
    <mergeCell ref="O637:P637"/>
    <mergeCell ref="A638:B638"/>
    <mergeCell ref="C638:D638"/>
    <mergeCell ref="E638:J638"/>
    <mergeCell ref="K638:L638"/>
    <mergeCell ref="M638:N638"/>
    <mergeCell ref="O638:P638"/>
    <mergeCell ref="A639:B639"/>
    <mergeCell ref="C639:D639"/>
    <mergeCell ref="E639:J639"/>
    <mergeCell ref="K639:L639"/>
    <mergeCell ref="M639:N639"/>
    <mergeCell ref="O639:P639"/>
    <mergeCell ref="A640:B640"/>
    <mergeCell ref="C640:D640"/>
    <mergeCell ref="E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O641:P641"/>
    <mergeCell ref="A642:B642"/>
    <mergeCell ref="C642:D642"/>
    <mergeCell ref="E642:J642"/>
    <mergeCell ref="K642:L642"/>
    <mergeCell ref="M642:N642"/>
    <mergeCell ref="O642:P642"/>
    <mergeCell ref="A643:B643"/>
    <mergeCell ref="C643:D643"/>
    <mergeCell ref="E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D645"/>
    <mergeCell ref="E645:J645"/>
    <mergeCell ref="K645:L645"/>
    <mergeCell ref="M645:N645"/>
    <mergeCell ref="O645:P645"/>
    <mergeCell ref="A646:B646"/>
    <mergeCell ref="C646:D646"/>
    <mergeCell ref="E646:J646"/>
    <mergeCell ref="K646:L646"/>
    <mergeCell ref="M646:N646"/>
    <mergeCell ref="O646:P646"/>
    <mergeCell ref="A647:B647"/>
    <mergeCell ref="C647:D647"/>
    <mergeCell ref="E647:J647"/>
    <mergeCell ref="K647:L647"/>
    <mergeCell ref="M647:N647"/>
    <mergeCell ref="O647:P647"/>
    <mergeCell ref="A648:B648"/>
    <mergeCell ref="C648:D648"/>
    <mergeCell ref="E648:J648"/>
    <mergeCell ref="K648:L648"/>
    <mergeCell ref="M648:N648"/>
    <mergeCell ref="O648:P648"/>
    <mergeCell ref="A649:B649"/>
    <mergeCell ref="C649:D649"/>
    <mergeCell ref="E649:J649"/>
    <mergeCell ref="K649:L649"/>
    <mergeCell ref="M649:N649"/>
    <mergeCell ref="O649:P649"/>
    <mergeCell ref="A650:B650"/>
    <mergeCell ref="C650:D650"/>
    <mergeCell ref="E650:J650"/>
    <mergeCell ref="K650:L650"/>
    <mergeCell ref="M650:N650"/>
    <mergeCell ref="O650:P650"/>
    <mergeCell ref="A651:B651"/>
    <mergeCell ref="C651:D651"/>
    <mergeCell ref="E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54:B654"/>
    <mergeCell ref="C654:D654"/>
    <mergeCell ref="E654:J654"/>
    <mergeCell ref="K654:L654"/>
    <mergeCell ref="M654:N654"/>
    <mergeCell ref="O654:P654"/>
    <mergeCell ref="A655:B655"/>
    <mergeCell ref="C655:D655"/>
    <mergeCell ref="E655:J655"/>
    <mergeCell ref="K655:L655"/>
    <mergeCell ref="M655:N655"/>
    <mergeCell ref="O655:P655"/>
    <mergeCell ref="A656:B656"/>
    <mergeCell ref="C656:D656"/>
    <mergeCell ref="E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8:B658"/>
    <mergeCell ref="C658:D658"/>
    <mergeCell ref="E658:J658"/>
    <mergeCell ref="K658:L658"/>
    <mergeCell ref="M658:N658"/>
    <mergeCell ref="O658:P658"/>
    <mergeCell ref="A659:B659"/>
    <mergeCell ref="C659:D659"/>
    <mergeCell ref="E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D663"/>
    <mergeCell ref="E663:J663"/>
    <mergeCell ref="K663:L663"/>
    <mergeCell ref="M663:N663"/>
    <mergeCell ref="O663:P663"/>
    <mergeCell ref="A664:B664"/>
    <mergeCell ref="C664:D664"/>
    <mergeCell ref="E664:J664"/>
    <mergeCell ref="K664:L664"/>
    <mergeCell ref="M664:N664"/>
    <mergeCell ref="O664:P664"/>
    <mergeCell ref="A665:B665"/>
    <mergeCell ref="C665:D665"/>
    <mergeCell ref="E665:J665"/>
    <mergeCell ref="K665:L665"/>
    <mergeCell ref="M665:N665"/>
    <mergeCell ref="O665:P665"/>
    <mergeCell ref="A666:B666"/>
    <mergeCell ref="C666:D666"/>
    <mergeCell ref="E666:J666"/>
    <mergeCell ref="K666:L666"/>
    <mergeCell ref="M666:N666"/>
    <mergeCell ref="O666:P666"/>
    <mergeCell ref="A667:B667"/>
    <mergeCell ref="C667:D667"/>
    <mergeCell ref="E667:J667"/>
    <mergeCell ref="K667:L667"/>
    <mergeCell ref="M667:N667"/>
    <mergeCell ref="O667:P667"/>
    <mergeCell ref="A668:B668"/>
    <mergeCell ref="C668:D668"/>
    <mergeCell ref="E668:J668"/>
    <mergeCell ref="K668:L668"/>
    <mergeCell ref="M668:N668"/>
    <mergeCell ref="O668:P668"/>
    <mergeCell ref="A669:B669"/>
    <mergeCell ref="C669:D669"/>
    <mergeCell ref="E669:J669"/>
    <mergeCell ref="K669:L669"/>
    <mergeCell ref="M669:N669"/>
    <mergeCell ref="O669:P669"/>
    <mergeCell ref="A670:B670"/>
    <mergeCell ref="C670:D670"/>
    <mergeCell ref="E670:J670"/>
    <mergeCell ref="K670:L670"/>
    <mergeCell ref="M670:N670"/>
    <mergeCell ref="O670:P670"/>
    <mergeCell ref="A671:B671"/>
    <mergeCell ref="C671:D671"/>
    <mergeCell ref="E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D673"/>
    <mergeCell ref="E673:J673"/>
    <mergeCell ref="K673:L673"/>
    <mergeCell ref="M673:N673"/>
    <mergeCell ref="O673:P673"/>
    <mergeCell ref="A674:B674"/>
    <mergeCell ref="C674:D674"/>
    <mergeCell ref="E674:J674"/>
    <mergeCell ref="K674:L674"/>
    <mergeCell ref="M674:N674"/>
    <mergeCell ref="O674:P674"/>
    <mergeCell ref="A675:B675"/>
    <mergeCell ref="C675:D675"/>
    <mergeCell ref="E675:J675"/>
    <mergeCell ref="K675:L675"/>
    <mergeCell ref="M675:N675"/>
    <mergeCell ref="O675:P675"/>
    <mergeCell ref="A676:B676"/>
    <mergeCell ref="C676:D676"/>
    <mergeCell ref="E676:J676"/>
    <mergeCell ref="K676:L676"/>
    <mergeCell ref="M676:N676"/>
    <mergeCell ref="O676:P676"/>
    <mergeCell ref="A677:B677"/>
    <mergeCell ref="C677:D677"/>
    <mergeCell ref="E677:J677"/>
    <mergeCell ref="K677:L677"/>
    <mergeCell ref="M677:N677"/>
    <mergeCell ref="O677:P677"/>
    <mergeCell ref="A678:B678"/>
    <mergeCell ref="C678:D678"/>
    <mergeCell ref="E678:J678"/>
    <mergeCell ref="K678:L678"/>
    <mergeCell ref="M678:N678"/>
    <mergeCell ref="O678:P678"/>
    <mergeCell ref="A679:B679"/>
    <mergeCell ref="C679:D679"/>
    <mergeCell ref="E679:J679"/>
    <mergeCell ref="K679:L679"/>
    <mergeCell ref="M679:N679"/>
    <mergeCell ref="O679:P679"/>
    <mergeCell ref="A680:B680"/>
    <mergeCell ref="C680:D680"/>
    <mergeCell ref="E680:J680"/>
    <mergeCell ref="K680:L680"/>
    <mergeCell ref="M680:N680"/>
    <mergeCell ref="O680:P680"/>
    <mergeCell ref="A681:B681"/>
    <mergeCell ref="C681:D681"/>
    <mergeCell ref="E681:J681"/>
    <mergeCell ref="K681:L681"/>
    <mergeCell ref="M681:N681"/>
    <mergeCell ref="O681:P681"/>
    <mergeCell ref="A682:B682"/>
    <mergeCell ref="C682:D682"/>
    <mergeCell ref="E682:J682"/>
    <mergeCell ref="K682:L682"/>
    <mergeCell ref="M682:N682"/>
    <mergeCell ref="O682:P682"/>
    <mergeCell ref="A683:B683"/>
    <mergeCell ref="C683:D683"/>
    <mergeCell ref="E683:J683"/>
    <mergeCell ref="K683:L683"/>
    <mergeCell ref="M683:N683"/>
    <mergeCell ref="O683:P683"/>
    <mergeCell ref="A684:B684"/>
    <mergeCell ref="C684:D684"/>
    <mergeCell ref="E684:J684"/>
    <mergeCell ref="K684:L684"/>
    <mergeCell ref="M684:N684"/>
    <mergeCell ref="O684:P684"/>
    <mergeCell ref="A685:B685"/>
    <mergeCell ref="C685:D685"/>
    <mergeCell ref="E685:J685"/>
    <mergeCell ref="K685:L685"/>
    <mergeCell ref="M685:N685"/>
    <mergeCell ref="O685:P685"/>
    <mergeCell ref="A686:B686"/>
    <mergeCell ref="C686:D686"/>
    <mergeCell ref="E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D688"/>
    <mergeCell ref="E688:J688"/>
    <mergeCell ref="K688:L688"/>
    <mergeCell ref="M688:N688"/>
    <mergeCell ref="O688:P688"/>
    <mergeCell ref="A689:B689"/>
    <mergeCell ref="C689:D689"/>
    <mergeCell ref="E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92:B692"/>
    <mergeCell ref="C692:D692"/>
    <mergeCell ref="E692:J692"/>
    <mergeCell ref="K692:L692"/>
    <mergeCell ref="M692:N692"/>
    <mergeCell ref="O692:P692"/>
    <mergeCell ref="A693:B693"/>
    <mergeCell ref="C693:D693"/>
    <mergeCell ref="E693:J693"/>
    <mergeCell ref="K693:L693"/>
    <mergeCell ref="M693:N693"/>
    <mergeCell ref="O693:P693"/>
    <mergeCell ref="A694:B694"/>
    <mergeCell ref="C694:D694"/>
    <mergeCell ref="E694:J694"/>
    <mergeCell ref="K694:L694"/>
    <mergeCell ref="M694:N694"/>
    <mergeCell ref="O694:P694"/>
    <mergeCell ref="A695:B695"/>
    <mergeCell ref="C695:D695"/>
    <mergeCell ref="E695:J695"/>
    <mergeCell ref="K695:L695"/>
    <mergeCell ref="M695:N695"/>
    <mergeCell ref="O695:P695"/>
    <mergeCell ref="A696:B696"/>
    <mergeCell ref="C696:D696"/>
    <mergeCell ref="E696:J696"/>
    <mergeCell ref="K696:L696"/>
    <mergeCell ref="M696:N696"/>
    <mergeCell ref="O696:P696"/>
    <mergeCell ref="A697:B697"/>
    <mergeCell ref="C697:D697"/>
    <mergeCell ref="E697:J697"/>
    <mergeCell ref="K697:L697"/>
    <mergeCell ref="M697:N697"/>
    <mergeCell ref="O697:P697"/>
    <mergeCell ref="A698:B698"/>
    <mergeCell ref="C698:D698"/>
    <mergeCell ref="E698:J698"/>
    <mergeCell ref="K698:L698"/>
    <mergeCell ref="M698:N698"/>
    <mergeCell ref="O698:P698"/>
    <mergeCell ref="A699:B699"/>
    <mergeCell ref="C699:D699"/>
    <mergeCell ref="E699:J699"/>
    <mergeCell ref="K699:L699"/>
    <mergeCell ref="M699:N699"/>
    <mergeCell ref="O699:P699"/>
    <mergeCell ref="A700:B700"/>
    <mergeCell ref="C700:D700"/>
    <mergeCell ref="E700:J700"/>
    <mergeCell ref="K700:L700"/>
    <mergeCell ref="M700:N700"/>
    <mergeCell ref="O700:P700"/>
    <mergeCell ref="A701:B701"/>
    <mergeCell ref="C701:D701"/>
    <mergeCell ref="E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704:B704"/>
    <mergeCell ref="C704:D704"/>
    <mergeCell ref="E704:J704"/>
    <mergeCell ref="K704:L704"/>
    <mergeCell ref="M704:N704"/>
    <mergeCell ref="O704:P704"/>
    <mergeCell ref="A705:B705"/>
    <mergeCell ref="C705:D705"/>
    <mergeCell ref="E705:J705"/>
    <mergeCell ref="K705:L705"/>
    <mergeCell ref="M705:N705"/>
    <mergeCell ref="O705:P705"/>
    <mergeCell ref="A706:B706"/>
    <mergeCell ref="C706:D706"/>
    <mergeCell ref="E706:J706"/>
    <mergeCell ref="K706:L706"/>
    <mergeCell ref="M706:N706"/>
    <mergeCell ref="O706:P706"/>
    <mergeCell ref="A707:B707"/>
    <mergeCell ref="C707:D707"/>
    <mergeCell ref="E707:J707"/>
    <mergeCell ref="K707:L707"/>
    <mergeCell ref="M707:N707"/>
    <mergeCell ref="O707:P707"/>
    <mergeCell ref="A708:B708"/>
    <mergeCell ref="C708:D708"/>
    <mergeCell ref="E708:J708"/>
    <mergeCell ref="K708:L708"/>
    <mergeCell ref="M708:N708"/>
    <mergeCell ref="O708:P708"/>
    <mergeCell ref="A709:B709"/>
    <mergeCell ref="C709:D709"/>
    <mergeCell ref="E709:J709"/>
    <mergeCell ref="K709:L709"/>
    <mergeCell ref="M709:N709"/>
    <mergeCell ref="O709:P709"/>
    <mergeCell ref="A710:B710"/>
    <mergeCell ref="C710:D710"/>
    <mergeCell ref="E710:J710"/>
    <mergeCell ref="K710:L710"/>
    <mergeCell ref="M710:N710"/>
    <mergeCell ref="O710:P710"/>
    <mergeCell ref="A711:B711"/>
    <mergeCell ref="C711:D711"/>
    <mergeCell ref="E711:J711"/>
    <mergeCell ref="K711:L711"/>
    <mergeCell ref="M711:N711"/>
    <mergeCell ref="O711:P711"/>
    <mergeCell ref="A712:B712"/>
    <mergeCell ref="C712:D712"/>
    <mergeCell ref="E712:J712"/>
    <mergeCell ref="K712:L712"/>
    <mergeCell ref="M712:N712"/>
    <mergeCell ref="O712:P712"/>
    <mergeCell ref="A713:B713"/>
    <mergeCell ref="C713:D713"/>
    <mergeCell ref="E713:J713"/>
    <mergeCell ref="K713:L713"/>
    <mergeCell ref="M713:N713"/>
    <mergeCell ref="O713:P713"/>
    <mergeCell ref="A714:B714"/>
    <mergeCell ref="C714:D714"/>
    <mergeCell ref="E714:J714"/>
    <mergeCell ref="K714:L714"/>
    <mergeCell ref="M714:N714"/>
    <mergeCell ref="O714:P714"/>
    <mergeCell ref="A715:B715"/>
    <mergeCell ref="C715:D715"/>
    <mergeCell ref="E715:J715"/>
    <mergeCell ref="K715:L715"/>
    <mergeCell ref="M715:N715"/>
    <mergeCell ref="O715:P715"/>
    <mergeCell ref="A716:B716"/>
    <mergeCell ref="C716:D716"/>
    <mergeCell ref="E716:J716"/>
    <mergeCell ref="K716:L716"/>
    <mergeCell ref="M716:N716"/>
    <mergeCell ref="O716:P716"/>
    <mergeCell ref="A717:B717"/>
    <mergeCell ref="C717:D717"/>
    <mergeCell ref="E717:J717"/>
    <mergeCell ref="K717:L717"/>
    <mergeCell ref="M717:N717"/>
    <mergeCell ref="O717:P717"/>
    <mergeCell ref="A718:B718"/>
    <mergeCell ref="C718:D718"/>
    <mergeCell ref="E718:J718"/>
    <mergeCell ref="K718:L718"/>
    <mergeCell ref="M718:N718"/>
    <mergeCell ref="O718:P718"/>
    <mergeCell ref="A719:B719"/>
    <mergeCell ref="C719:D719"/>
    <mergeCell ref="E719:J719"/>
    <mergeCell ref="K719:L719"/>
    <mergeCell ref="M719:N719"/>
    <mergeCell ref="O719:P719"/>
    <mergeCell ref="A720:B720"/>
    <mergeCell ref="C720:D720"/>
    <mergeCell ref="E720:J720"/>
    <mergeCell ref="K720:L720"/>
    <mergeCell ref="M720:N720"/>
    <mergeCell ref="O720:P720"/>
    <mergeCell ref="A721:B721"/>
    <mergeCell ref="C721:D721"/>
    <mergeCell ref="E721:J721"/>
    <mergeCell ref="K721:L721"/>
    <mergeCell ref="M721:N721"/>
    <mergeCell ref="O721:P721"/>
    <mergeCell ref="A722:B722"/>
    <mergeCell ref="C722:D722"/>
    <mergeCell ref="E722:J722"/>
    <mergeCell ref="K722:L722"/>
    <mergeCell ref="M722:N722"/>
    <mergeCell ref="O722:P722"/>
    <mergeCell ref="A723:B723"/>
    <mergeCell ref="C723:D723"/>
    <mergeCell ref="E723:J723"/>
    <mergeCell ref="K723:L723"/>
    <mergeCell ref="M723:N723"/>
    <mergeCell ref="O723:P723"/>
    <mergeCell ref="A724:B724"/>
    <mergeCell ref="C724:D724"/>
    <mergeCell ref="E724:J724"/>
    <mergeCell ref="K724:L724"/>
    <mergeCell ref="M724:N724"/>
    <mergeCell ref="O724:P724"/>
    <mergeCell ref="A725:B725"/>
    <mergeCell ref="C725:D725"/>
    <mergeCell ref="E725:J725"/>
    <mergeCell ref="K725:L725"/>
    <mergeCell ref="M725:N725"/>
    <mergeCell ref="O725:P725"/>
    <mergeCell ref="A726:B726"/>
    <mergeCell ref="C726:D726"/>
    <mergeCell ref="E726:J726"/>
    <mergeCell ref="K726:L726"/>
    <mergeCell ref="M726:N726"/>
    <mergeCell ref="O726:P726"/>
    <mergeCell ref="A727:B727"/>
    <mergeCell ref="C727:D727"/>
    <mergeCell ref="E727:J727"/>
    <mergeCell ref="K727:L727"/>
    <mergeCell ref="M727:N727"/>
    <mergeCell ref="O727:P727"/>
    <mergeCell ref="A728:B728"/>
    <mergeCell ref="C728:D728"/>
    <mergeCell ref="E728:J728"/>
    <mergeCell ref="K728:L728"/>
    <mergeCell ref="M728:N728"/>
    <mergeCell ref="O728:P728"/>
    <mergeCell ref="A729:B729"/>
    <mergeCell ref="C729:D729"/>
    <mergeCell ref="E729:J729"/>
    <mergeCell ref="K729:L729"/>
    <mergeCell ref="M729:N729"/>
    <mergeCell ref="O729:P729"/>
    <mergeCell ref="A730:B730"/>
    <mergeCell ref="C730:D730"/>
    <mergeCell ref="E730:J730"/>
    <mergeCell ref="K730:L730"/>
    <mergeCell ref="M730:N730"/>
    <mergeCell ref="O730:P730"/>
    <mergeCell ref="A731:B731"/>
    <mergeCell ref="C731:D731"/>
    <mergeCell ref="E731:J731"/>
    <mergeCell ref="K731:L731"/>
    <mergeCell ref="M731:N731"/>
    <mergeCell ref="O731:P731"/>
    <mergeCell ref="A732:B732"/>
    <mergeCell ref="C732:D732"/>
    <mergeCell ref="E732:J732"/>
    <mergeCell ref="K732:L732"/>
    <mergeCell ref="M732:N732"/>
    <mergeCell ref="O732:P732"/>
    <mergeCell ref="A733:B733"/>
    <mergeCell ref="C733:D733"/>
    <mergeCell ref="E733:J733"/>
    <mergeCell ref="K733:L733"/>
    <mergeCell ref="M733:N733"/>
    <mergeCell ref="O733:P733"/>
    <mergeCell ref="A734:B734"/>
    <mergeCell ref="C734:D734"/>
    <mergeCell ref="E734:J734"/>
    <mergeCell ref="K734:L734"/>
    <mergeCell ref="M734:N734"/>
    <mergeCell ref="O734:P734"/>
    <mergeCell ref="A735:B735"/>
    <mergeCell ref="C735:D735"/>
    <mergeCell ref="E735:J735"/>
    <mergeCell ref="K735:L735"/>
    <mergeCell ref="M735:N735"/>
    <mergeCell ref="O735:P735"/>
    <mergeCell ref="A736:B736"/>
    <mergeCell ref="C736:D736"/>
    <mergeCell ref="E736:J736"/>
    <mergeCell ref="K736:L736"/>
    <mergeCell ref="M736:N736"/>
    <mergeCell ref="O736:P736"/>
    <mergeCell ref="A737:B737"/>
    <mergeCell ref="C737:D737"/>
    <mergeCell ref="E737:J737"/>
    <mergeCell ref="K737:L737"/>
    <mergeCell ref="M737:N737"/>
    <mergeCell ref="O737:P737"/>
    <mergeCell ref="A738:B738"/>
    <mergeCell ref="C738:D738"/>
    <mergeCell ref="E738:J738"/>
    <mergeCell ref="K738:L738"/>
    <mergeCell ref="M738:N738"/>
    <mergeCell ref="O738:P738"/>
    <mergeCell ref="A739:B739"/>
    <mergeCell ref="C739:D739"/>
    <mergeCell ref="E739:J739"/>
    <mergeCell ref="K739:L739"/>
    <mergeCell ref="M739:N739"/>
    <mergeCell ref="O739:P739"/>
    <mergeCell ref="A740:B740"/>
    <mergeCell ref="C740:D740"/>
    <mergeCell ref="E740:J740"/>
    <mergeCell ref="K740:L740"/>
    <mergeCell ref="M740:N740"/>
    <mergeCell ref="O740:P740"/>
    <mergeCell ref="A741:B741"/>
    <mergeCell ref="C741:D741"/>
    <mergeCell ref="E741:J741"/>
    <mergeCell ref="K741:L741"/>
    <mergeCell ref="M741:N741"/>
    <mergeCell ref="O741:P741"/>
    <mergeCell ref="A742:B742"/>
    <mergeCell ref="C742:D742"/>
    <mergeCell ref="E742:J742"/>
    <mergeCell ref="K742:L742"/>
    <mergeCell ref="M742:N742"/>
    <mergeCell ref="O742:P742"/>
    <mergeCell ref="A743:B743"/>
    <mergeCell ref="C743:D743"/>
    <mergeCell ref="E743:J743"/>
    <mergeCell ref="K743:L743"/>
    <mergeCell ref="M743:N743"/>
    <mergeCell ref="O743:P743"/>
    <mergeCell ref="A744:B744"/>
    <mergeCell ref="C744:D744"/>
    <mergeCell ref="E744:J744"/>
    <mergeCell ref="K744:L744"/>
    <mergeCell ref="M744:N744"/>
    <mergeCell ref="O744:P744"/>
    <mergeCell ref="A745:B745"/>
    <mergeCell ref="C745:D745"/>
    <mergeCell ref="E745:J745"/>
    <mergeCell ref="K745:L745"/>
    <mergeCell ref="M745:N745"/>
    <mergeCell ref="O745:P745"/>
    <mergeCell ref="A746:B746"/>
    <mergeCell ref="C746:D746"/>
    <mergeCell ref="E746:J746"/>
    <mergeCell ref="K746:L746"/>
    <mergeCell ref="M746:N746"/>
    <mergeCell ref="O746:P746"/>
    <mergeCell ref="A747:B747"/>
    <mergeCell ref="C747:D747"/>
    <mergeCell ref="E747:J747"/>
    <mergeCell ref="K747:L747"/>
    <mergeCell ref="M747:N747"/>
    <mergeCell ref="O747:P747"/>
    <mergeCell ref="A748:B748"/>
    <mergeCell ref="C748:D748"/>
    <mergeCell ref="E748:J748"/>
    <mergeCell ref="K748:L748"/>
    <mergeCell ref="M748:N748"/>
    <mergeCell ref="O748:P748"/>
    <mergeCell ref="A749:B749"/>
    <mergeCell ref="C749:D749"/>
    <mergeCell ref="E749:J749"/>
    <mergeCell ref="K749:L749"/>
    <mergeCell ref="M749:N749"/>
    <mergeCell ref="O749:P749"/>
    <mergeCell ref="A750:B750"/>
    <mergeCell ref="C750:D750"/>
    <mergeCell ref="E750:J750"/>
    <mergeCell ref="K750:L750"/>
    <mergeCell ref="M750:N750"/>
    <mergeCell ref="O750:P750"/>
    <mergeCell ref="A751:B751"/>
    <mergeCell ref="C751:D751"/>
    <mergeCell ref="E751:J751"/>
    <mergeCell ref="K751:L751"/>
    <mergeCell ref="M751:N751"/>
    <mergeCell ref="O751:P751"/>
    <mergeCell ref="A752:B752"/>
    <mergeCell ref="C752:D752"/>
    <mergeCell ref="E752:J752"/>
    <mergeCell ref="K752:L752"/>
    <mergeCell ref="M752:N752"/>
    <mergeCell ref="O752:P752"/>
    <mergeCell ref="A753:B753"/>
    <mergeCell ref="C753:D753"/>
    <mergeCell ref="E753:J753"/>
    <mergeCell ref="K753:L753"/>
    <mergeCell ref="M753:N753"/>
    <mergeCell ref="O753:P753"/>
    <mergeCell ref="A754:B754"/>
    <mergeCell ref="C754:D754"/>
    <mergeCell ref="E754:J754"/>
    <mergeCell ref="K754:L754"/>
    <mergeCell ref="M754:N754"/>
    <mergeCell ref="O754:P754"/>
    <mergeCell ref="A755:B755"/>
    <mergeCell ref="C755:D755"/>
    <mergeCell ref="E755:J755"/>
    <mergeCell ref="K755:L755"/>
    <mergeCell ref="M755:N755"/>
    <mergeCell ref="O755:P755"/>
    <mergeCell ref="A756:B756"/>
    <mergeCell ref="C756:D756"/>
    <mergeCell ref="E756:J756"/>
    <mergeCell ref="K756:L756"/>
    <mergeCell ref="M756:N756"/>
    <mergeCell ref="O756:P756"/>
    <mergeCell ref="A757:B757"/>
    <mergeCell ref="C757:D757"/>
    <mergeCell ref="E757:J757"/>
    <mergeCell ref="K757:L757"/>
    <mergeCell ref="M757:N757"/>
    <mergeCell ref="O757:P757"/>
    <mergeCell ref="A758:B758"/>
    <mergeCell ref="C758:D758"/>
    <mergeCell ref="E758:J758"/>
    <mergeCell ref="K758:L758"/>
    <mergeCell ref="M758:N758"/>
    <mergeCell ref="O758:P758"/>
    <mergeCell ref="A759:B759"/>
    <mergeCell ref="C759:D759"/>
    <mergeCell ref="E759:J759"/>
    <mergeCell ref="K759:L759"/>
    <mergeCell ref="M759:N759"/>
    <mergeCell ref="O759:P759"/>
    <mergeCell ref="A760:B760"/>
    <mergeCell ref="C760:D760"/>
    <mergeCell ref="E760:J760"/>
    <mergeCell ref="K760:L760"/>
    <mergeCell ref="M760:N760"/>
    <mergeCell ref="O760:P760"/>
    <mergeCell ref="A761:B761"/>
    <mergeCell ref="C761:D761"/>
    <mergeCell ref="E761:J761"/>
    <mergeCell ref="K761:L761"/>
    <mergeCell ref="M761:N761"/>
    <mergeCell ref="O761:P761"/>
    <mergeCell ref="A762:B762"/>
    <mergeCell ref="C762:D762"/>
    <mergeCell ref="E762:J762"/>
    <mergeCell ref="K762:L762"/>
    <mergeCell ref="M762:N762"/>
    <mergeCell ref="O762:P762"/>
    <mergeCell ref="A763:B763"/>
    <mergeCell ref="C763:D763"/>
    <mergeCell ref="E763:J763"/>
    <mergeCell ref="K763:L763"/>
    <mergeCell ref="M763:N763"/>
    <mergeCell ref="O763:P763"/>
    <mergeCell ref="A764:B764"/>
    <mergeCell ref="C764:D764"/>
    <mergeCell ref="E764:J764"/>
    <mergeCell ref="K764:L764"/>
    <mergeCell ref="M764:N764"/>
    <mergeCell ref="O764:P764"/>
    <mergeCell ref="A765:B765"/>
    <mergeCell ref="C765:D765"/>
    <mergeCell ref="E765:J765"/>
    <mergeCell ref="K765:L765"/>
    <mergeCell ref="M765:N765"/>
    <mergeCell ref="O765:P765"/>
    <mergeCell ref="A766:B766"/>
    <mergeCell ref="C766:D766"/>
    <mergeCell ref="E766:J766"/>
    <mergeCell ref="K766:L766"/>
    <mergeCell ref="M766:N766"/>
    <mergeCell ref="O766:P766"/>
    <mergeCell ref="A767:B767"/>
    <mergeCell ref="C767:D767"/>
    <mergeCell ref="E767:J767"/>
    <mergeCell ref="K767:L767"/>
    <mergeCell ref="M767:N767"/>
    <mergeCell ref="O767:P767"/>
    <mergeCell ref="A768:B768"/>
    <mergeCell ref="C768:D768"/>
    <mergeCell ref="E768:J768"/>
    <mergeCell ref="K768:L768"/>
    <mergeCell ref="M768:N768"/>
    <mergeCell ref="O768:P768"/>
    <mergeCell ref="A769:B769"/>
    <mergeCell ref="C769:J769"/>
    <mergeCell ref="K769:L769"/>
    <mergeCell ref="M769:N769"/>
    <mergeCell ref="O769:P769"/>
    <mergeCell ref="A770:B770"/>
    <mergeCell ref="C770:J770"/>
    <mergeCell ref="K770:L770"/>
    <mergeCell ref="M770:N770"/>
    <mergeCell ref="O770:P770"/>
    <mergeCell ref="A773:B773"/>
    <mergeCell ref="C773:J773"/>
    <mergeCell ref="K773:L773"/>
    <mergeCell ref="M773:N773"/>
    <mergeCell ref="O773:P773"/>
    <mergeCell ref="A775:B775"/>
    <mergeCell ref="C775:J775"/>
    <mergeCell ref="K775:L775"/>
    <mergeCell ref="M775:N775"/>
    <mergeCell ref="O775:P775"/>
    <mergeCell ref="A777:B777"/>
    <mergeCell ref="C777:D777"/>
    <mergeCell ref="E777:J777"/>
    <mergeCell ref="K777:L777"/>
    <mergeCell ref="M777:N777"/>
    <mergeCell ref="O777:P777"/>
    <mergeCell ref="A778:B778"/>
    <mergeCell ref="C778:D778"/>
    <mergeCell ref="E778:J778"/>
    <mergeCell ref="K778:L778"/>
    <mergeCell ref="M778:N778"/>
    <mergeCell ref="O778:P778"/>
    <mergeCell ref="A779:B779"/>
    <mergeCell ref="C779:D779"/>
    <mergeCell ref="E779:J779"/>
    <mergeCell ref="K779:L779"/>
    <mergeCell ref="M779:N779"/>
    <mergeCell ref="O779:P779"/>
    <mergeCell ref="A780:B780"/>
    <mergeCell ref="C780:D780"/>
    <mergeCell ref="E780:J780"/>
    <mergeCell ref="K780:L780"/>
    <mergeCell ref="M780:N780"/>
    <mergeCell ref="O780:P780"/>
    <mergeCell ref="A781:B781"/>
    <mergeCell ref="C781:D781"/>
    <mergeCell ref="E781:J781"/>
    <mergeCell ref="K781:L781"/>
    <mergeCell ref="M781:N781"/>
    <mergeCell ref="O781:P781"/>
    <mergeCell ref="A782:B782"/>
    <mergeCell ref="C782:D782"/>
    <mergeCell ref="E782:J782"/>
    <mergeCell ref="K782:L782"/>
    <mergeCell ref="M782:N782"/>
    <mergeCell ref="O782:P782"/>
    <mergeCell ref="A783:B783"/>
    <mergeCell ref="C783:D783"/>
    <mergeCell ref="E783:J783"/>
    <mergeCell ref="K783:L783"/>
    <mergeCell ref="M783:N783"/>
    <mergeCell ref="O783:P783"/>
    <mergeCell ref="A784:B784"/>
    <mergeCell ref="C784:D784"/>
    <mergeCell ref="E784:J784"/>
    <mergeCell ref="K784:L784"/>
    <mergeCell ref="M784:N784"/>
    <mergeCell ref="O784:P784"/>
    <mergeCell ref="A785:B785"/>
    <mergeCell ref="C785:D785"/>
    <mergeCell ref="E785:J785"/>
    <mergeCell ref="K785:L785"/>
    <mergeCell ref="M785:N785"/>
    <mergeCell ref="O785:P785"/>
    <mergeCell ref="A786:B786"/>
    <mergeCell ref="C786:D786"/>
    <mergeCell ref="E786:J786"/>
    <mergeCell ref="K786:L786"/>
    <mergeCell ref="M786:N786"/>
    <mergeCell ref="O786:P786"/>
    <mergeCell ref="A787:B787"/>
    <mergeCell ref="C787:D787"/>
    <mergeCell ref="E787:J787"/>
    <mergeCell ref="K787:L787"/>
    <mergeCell ref="M787:N787"/>
    <mergeCell ref="O787:P787"/>
    <mergeCell ref="A788:B788"/>
    <mergeCell ref="C788:D788"/>
    <mergeCell ref="E788:J788"/>
    <mergeCell ref="K788:L788"/>
    <mergeCell ref="M788:N788"/>
    <mergeCell ref="O788:P788"/>
    <mergeCell ref="A789:B789"/>
    <mergeCell ref="C789:D789"/>
    <mergeCell ref="E789:J789"/>
    <mergeCell ref="K789:L789"/>
    <mergeCell ref="M789:N789"/>
    <mergeCell ref="O789:P789"/>
    <mergeCell ref="A790:B790"/>
    <mergeCell ref="C790:D790"/>
    <mergeCell ref="E790:J790"/>
    <mergeCell ref="K790:L790"/>
    <mergeCell ref="M790:N790"/>
    <mergeCell ref="O790:P790"/>
    <mergeCell ref="A791:B791"/>
    <mergeCell ref="C791:D791"/>
    <mergeCell ref="E791:J791"/>
    <mergeCell ref="K791:L791"/>
    <mergeCell ref="M791:N791"/>
    <mergeCell ref="O791:P791"/>
    <mergeCell ref="A792:B792"/>
    <mergeCell ref="C792:D792"/>
    <mergeCell ref="E792:J792"/>
    <mergeCell ref="K792:L792"/>
    <mergeCell ref="M792:N792"/>
    <mergeCell ref="O792:P792"/>
    <mergeCell ref="A793:B793"/>
    <mergeCell ref="C793:D793"/>
    <mergeCell ref="E793:J793"/>
    <mergeCell ref="K793:L793"/>
    <mergeCell ref="M793:N793"/>
    <mergeCell ref="O793:P793"/>
    <mergeCell ref="A794:B794"/>
    <mergeCell ref="C794:D794"/>
    <mergeCell ref="E794:J794"/>
    <mergeCell ref="K794:L794"/>
    <mergeCell ref="M794:N794"/>
    <mergeCell ref="O794:P794"/>
    <mergeCell ref="A795:B795"/>
    <mergeCell ref="C795:D795"/>
    <mergeCell ref="E795:J795"/>
    <mergeCell ref="K795:L795"/>
    <mergeCell ref="M795:N795"/>
    <mergeCell ref="O795:P795"/>
    <mergeCell ref="A796:B796"/>
    <mergeCell ref="C796:D796"/>
    <mergeCell ref="E796:J796"/>
    <mergeCell ref="K796:L796"/>
    <mergeCell ref="M796:N796"/>
    <mergeCell ref="O796:P796"/>
    <mergeCell ref="A797:B797"/>
    <mergeCell ref="C797:D797"/>
    <mergeCell ref="E797:J797"/>
    <mergeCell ref="K797:L797"/>
    <mergeCell ref="M797:N797"/>
    <mergeCell ref="O797:P797"/>
    <mergeCell ref="A798:B798"/>
    <mergeCell ref="C798:D798"/>
    <mergeCell ref="E798:J798"/>
    <mergeCell ref="K798:L798"/>
    <mergeCell ref="M798:N798"/>
    <mergeCell ref="O798:P798"/>
    <mergeCell ref="A799:B799"/>
    <mergeCell ref="C799:D799"/>
    <mergeCell ref="E799:J799"/>
    <mergeCell ref="K799:L799"/>
    <mergeCell ref="M799:N799"/>
    <mergeCell ref="O799:P799"/>
    <mergeCell ref="A800:B800"/>
    <mergeCell ref="C800:D800"/>
    <mergeCell ref="E800:J800"/>
    <mergeCell ref="K800:L800"/>
    <mergeCell ref="M800:N800"/>
    <mergeCell ref="O800:P800"/>
    <mergeCell ref="A801:B801"/>
    <mergeCell ref="C801:D801"/>
    <mergeCell ref="E801:J801"/>
    <mergeCell ref="K801:L801"/>
    <mergeCell ref="M801:N801"/>
    <mergeCell ref="O801:P801"/>
    <mergeCell ref="A802:B802"/>
    <mergeCell ref="C802:D802"/>
    <mergeCell ref="E802:J802"/>
    <mergeCell ref="K802:L802"/>
    <mergeCell ref="M802:N802"/>
    <mergeCell ref="O802:P802"/>
    <mergeCell ref="A803:B803"/>
    <mergeCell ref="C803:D803"/>
    <mergeCell ref="E803:J803"/>
    <mergeCell ref="K803:L803"/>
    <mergeCell ref="M803:N803"/>
    <mergeCell ref="O803:P803"/>
    <mergeCell ref="A804:B804"/>
    <mergeCell ref="C804:D804"/>
    <mergeCell ref="E804:J804"/>
    <mergeCell ref="K804:L804"/>
    <mergeCell ref="M804:N804"/>
    <mergeCell ref="O804:P804"/>
    <mergeCell ref="A805:B805"/>
    <mergeCell ref="C805:D805"/>
    <mergeCell ref="E805:J805"/>
    <mergeCell ref="K805:L805"/>
    <mergeCell ref="M805:N805"/>
    <mergeCell ref="O805:P805"/>
    <mergeCell ref="A806:B806"/>
    <mergeCell ref="C806:D806"/>
    <mergeCell ref="E806:J806"/>
    <mergeCell ref="K806:L806"/>
    <mergeCell ref="M806:N806"/>
    <mergeCell ref="O806:P806"/>
    <mergeCell ref="A807:B807"/>
    <mergeCell ref="C807:D807"/>
    <mergeCell ref="E807:J807"/>
    <mergeCell ref="K807:L807"/>
    <mergeCell ref="M807:N807"/>
    <mergeCell ref="O807:P807"/>
    <mergeCell ref="A808:B808"/>
    <mergeCell ref="C808:D808"/>
    <mergeCell ref="E808:J808"/>
    <mergeCell ref="K808:L808"/>
    <mergeCell ref="M808:N808"/>
    <mergeCell ref="O808:P808"/>
    <mergeCell ref="A809:B809"/>
    <mergeCell ref="C809:D809"/>
    <mergeCell ref="E809:J809"/>
    <mergeCell ref="K809:L809"/>
    <mergeCell ref="M809:N809"/>
    <mergeCell ref="O809:P809"/>
    <mergeCell ref="O811:P811"/>
    <mergeCell ref="A810:B810"/>
    <mergeCell ref="C810:D810"/>
    <mergeCell ref="E810:J810"/>
    <mergeCell ref="K810:L810"/>
    <mergeCell ref="M810:N810"/>
    <mergeCell ref="O810:P810"/>
    <mergeCell ref="A18:B18"/>
    <mergeCell ref="C18:J18"/>
    <mergeCell ref="K18:L18"/>
    <mergeCell ref="M18:N18"/>
    <mergeCell ref="O18:P18"/>
    <mergeCell ref="A811:B811"/>
    <mergeCell ref="C811:D811"/>
    <mergeCell ref="E811:J811"/>
    <mergeCell ref="K811:L811"/>
    <mergeCell ref="M811:N811"/>
    <mergeCell ref="A22:B22"/>
    <mergeCell ref="C22:J22"/>
    <mergeCell ref="K22:L22"/>
    <mergeCell ref="M22:N22"/>
    <mergeCell ref="O22:P22"/>
    <mergeCell ref="A16:B16"/>
    <mergeCell ref="C16:J16"/>
    <mergeCell ref="K16:L16"/>
    <mergeCell ref="M16:N16"/>
    <mergeCell ref="O16:P16"/>
    <mergeCell ref="A23:B23"/>
    <mergeCell ref="C23:J23"/>
    <mergeCell ref="K23:L23"/>
    <mergeCell ref="M23:N23"/>
    <mergeCell ref="O23:P23"/>
    <mergeCell ref="A19:B19"/>
    <mergeCell ref="C19:J19"/>
    <mergeCell ref="K19:L19"/>
    <mergeCell ref="M19:N19"/>
    <mergeCell ref="O19:P19"/>
    <mergeCell ref="A21:B21"/>
    <mergeCell ref="C21:J21"/>
    <mergeCell ref="K21:L21"/>
    <mergeCell ref="M21:N21"/>
    <mergeCell ref="O21:P21"/>
    <mergeCell ref="A25:B25"/>
    <mergeCell ref="C25:J25"/>
    <mergeCell ref="K25:L25"/>
    <mergeCell ref="M25:N25"/>
    <mergeCell ref="O25:P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Vuković</cp:lastModifiedBy>
  <cp:lastPrinted>2019-09-13T06:23:23Z</cp:lastPrinted>
  <dcterms:modified xsi:type="dcterms:W3CDTF">2019-10-04T06:12:26Z</dcterms:modified>
  <cp:category/>
  <cp:version/>
  <cp:contentType/>
  <cp:contentStatus/>
</cp:coreProperties>
</file>